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9975" activeTab="0"/>
  </bookViews>
  <sheets>
    <sheet name="A_1" sheetId="1" r:id="rId1"/>
    <sheet name="A_2" sheetId="2" r:id="rId2"/>
    <sheet name="A_3" sheetId="3" r:id="rId3"/>
    <sheet name="A_4" sheetId="4" r:id="rId4"/>
    <sheet name="A_5" sheetId="5" r:id="rId5"/>
    <sheet name="A_6" sheetId="6" r:id="rId6"/>
    <sheet name="A_7" sheetId="7" r:id="rId7"/>
    <sheet name="A_8" sheetId="8" r:id="rId8"/>
    <sheet name="A_9" sheetId="9" r:id="rId9"/>
    <sheet name="A_10" sheetId="10" r:id="rId10"/>
    <sheet name="A_11" sheetId="11" r:id="rId11"/>
  </sheets>
  <externalReferences>
    <externalReference r:id="rId14"/>
    <externalReference r:id="rId15"/>
    <externalReference r:id="rId16"/>
  </externalReferences>
  <definedNames>
    <definedName name="Year5" localSheetId="7">'[1]Settings'!$G$18</definedName>
    <definedName name="Year6" localSheetId="7">'[1]Settings'!$H$18</definedName>
    <definedName name="Year7" localSheetId="7">'[1]Settings'!$I$18</definedName>
  </definedNames>
  <calcPr fullCalcOnLoad="1"/>
</workbook>
</file>

<file path=xl/sharedStrings.xml><?xml version="1.0" encoding="utf-8"?>
<sst xmlns="http://schemas.openxmlformats.org/spreadsheetml/2006/main" count="403" uniqueCount="249">
  <si>
    <t>Table A.1  Total tax and budget revenue, 2013/14 – 2015/16</t>
  </si>
  <si>
    <t>2013/14</t>
  </si>
  <si>
    <t>2014/15</t>
  </si>
  <si>
    <t>2015/16</t>
  </si>
  <si>
    <t>R billion</t>
  </si>
  <si>
    <t>Outcome</t>
  </si>
  <si>
    <t>Budget</t>
  </si>
  <si>
    <t>Revised</t>
  </si>
  <si>
    <t>Deviations</t>
  </si>
  <si>
    <t>Estimates</t>
  </si>
  <si>
    <t>Persons and individuals</t>
  </si>
  <si>
    <t>Companies</t>
  </si>
  <si>
    <t>Value-added tax</t>
  </si>
  <si>
    <t>Dividend withholding tax</t>
  </si>
  <si>
    <t>Specific excise duties</t>
  </si>
  <si>
    <t>Fuel levy</t>
  </si>
  <si>
    <t>Customs duties</t>
  </si>
  <si>
    <t>Other</t>
  </si>
  <si>
    <t>Tax policy and administration reforms</t>
  </si>
  <si>
    <t>Gross tax revenue</t>
  </si>
  <si>
    <t>Non-tax revenue</t>
  </si>
  <si>
    <t>of which mineral royalties</t>
  </si>
  <si>
    <t>Receipts from financial transactions1</t>
  </si>
  <si>
    <t>Provinces, social security funds
and selected public entities</t>
  </si>
  <si>
    <t>Total budget revenue</t>
  </si>
  <si>
    <t>1.  Consists mainly of premiums and revaluation profits on debt transactions</t>
  </si>
  <si>
    <t>2. Actual payments will be determined by outcomes of customs and excise revenue collections in line</t>
  </si>
  <si>
    <t xml:space="preserve">     with the Southern African Customs Union agreement</t>
  </si>
  <si>
    <t xml:space="preserve">Source: National Treasury </t>
  </si>
  <si>
    <t>Table A.2  Financial transactions receipts and payments, 2013/14 – 2017/18</t>
  </si>
  <si>
    <t>2016/17</t>
  </si>
  <si>
    <t>2017/18</t>
  </si>
  <si>
    <t>R million</t>
  </si>
  <si>
    <t>Medium-term estimates</t>
  </si>
  <si>
    <t xml:space="preserve">Receipts </t>
  </si>
  <si>
    <t>Foreign exchange amnesty proceeds</t>
  </si>
  <si>
    <t xml:space="preserve">Payments </t>
  </si>
  <si>
    <t>Saambou bank</t>
  </si>
  <si>
    <t>Defrayal of GFECRA losses6</t>
  </si>
  <si>
    <t>Total</t>
  </si>
  <si>
    <t>1. Premiums received or incurred on new loan issues, bond switch and buy-back transactions</t>
  </si>
  <si>
    <t xml:space="preserve">2. Revaluation profits or losses on government's foreign exchange deposits at the Reserve Bank when used to </t>
  </si>
  <si>
    <t xml:space="preserve">    meet foreign currency commitments</t>
  </si>
  <si>
    <t>3. Liquidation of government's investments in the South African Special Risk Insurance Association</t>
  </si>
  <si>
    <t>4. Proceeds from the Electricity Distribution Industry Holdings</t>
  </si>
  <si>
    <t>5. Mainly penalties on early withdrawal of retail bonds</t>
  </si>
  <si>
    <t>6. Realised profits/losses on the Gold and Foreign Exchange Contingency Reserve Account</t>
  </si>
  <si>
    <t>Table A.3  Consolidated fiscal framework, 2011/12 – 2017/18</t>
  </si>
  <si>
    <t>2011/12</t>
  </si>
  <si>
    <t>2012/13</t>
  </si>
  <si>
    <t>Estimate</t>
  </si>
  <si>
    <t>Operating account</t>
  </si>
  <si>
    <t>Revenue</t>
  </si>
  <si>
    <t>Current payments</t>
  </si>
  <si>
    <t>Compensation</t>
  </si>
  <si>
    <t>Goods and services</t>
  </si>
  <si>
    <t>Interest and rent on land</t>
  </si>
  <si>
    <t>Transfers and subsidies</t>
  </si>
  <si>
    <t>Current balance</t>
  </si>
  <si>
    <t>Percentage of GDP</t>
  </si>
  <si>
    <t>Capital account</t>
  </si>
  <si>
    <t>Capital receipts</t>
  </si>
  <si>
    <t>Capital payments</t>
  </si>
  <si>
    <t>Capital transfers</t>
  </si>
  <si>
    <t>Unallocated reserves</t>
  </si>
  <si>
    <t>Budget balance</t>
  </si>
  <si>
    <t>Expenditure</t>
  </si>
  <si>
    <t>Interest payments</t>
  </si>
  <si>
    <t>1. Includes payments for capital assets, receipts from the sale of capital assets and capital transfers</t>
  </si>
  <si>
    <t>2. Transactions in financial assets and liabilities including net receipts from financial transactions</t>
  </si>
  <si>
    <t>3. All spending except for consolidated interest payments</t>
  </si>
  <si>
    <t>4. Revenue less non-interest expenditure</t>
  </si>
  <si>
    <t xml:space="preserve">Table A.4  Financing of national government borrowing requirement, </t>
  </si>
  <si>
    <t xml:space="preserve">                  2013/14 – 2017/18</t>
  </si>
  <si>
    <t>Financing</t>
  </si>
  <si>
    <t>Domestic short-term loans (net)</t>
  </si>
  <si>
    <t>Treasury bills</t>
  </si>
  <si>
    <t>Corporation for Public Deposits</t>
  </si>
  <si>
    <t>Domestic long-term loans (net)</t>
  </si>
  <si>
    <t>Market loans (gross)</t>
  </si>
  <si>
    <t>Redemptions</t>
  </si>
  <si>
    <t>Foreign loans (net)</t>
  </si>
  <si>
    <t>Redemptions (including 
revaluation of loans)</t>
  </si>
  <si>
    <t>1. A negative number reflects a deficit</t>
  </si>
  <si>
    <t>2. Net of loans issued and redeemed in switch transactions</t>
  </si>
  <si>
    <t>3. A negative change indicates an increase in cash balances</t>
  </si>
  <si>
    <t>Table A.5  Total national government debt, 2013/14 – 2017/18</t>
  </si>
  <si>
    <t>As at 31 March</t>
  </si>
  <si>
    <t>Domestic debt</t>
  </si>
  <si>
    <t>Cash balances</t>
  </si>
  <si>
    <t>Net loan debt2</t>
  </si>
  <si>
    <t>Foreign debt</t>
  </si>
  <si>
    <t>Total gross loan debt</t>
  </si>
  <si>
    <t>Total net loan debt</t>
  </si>
  <si>
    <t>As percentage of GDP:</t>
  </si>
  <si>
    <t xml:space="preserve">   Total gross loan debt</t>
  </si>
  <si>
    <t xml:space="preserve">   Total net loan debt</t>
  </si>
  <si>
    <t>Foreign debt as percentage of:</t>
  </si>
  <si>
    <t xml:space="preserve">   Gross loan debt</t>
  </si>
  <si>
    <t xml:space="preserve">   Net loan debt</t>
  </si>
  <si>
    <t>1. Forward estimates are based on projections of exchange and inflation rates</t>
  </si>
  <si>
    <t>2. Net loan debt is calculated with due account of the cash balances of the National Revenue Fund</t>
  </si>
  <si>
    <t xml:space="preserve">   (bank balances of government's account with the Reserve Bank and commercial banks)</t>
  </si>
  <si>
    <t>3. Foreign currency deposits revalued at forward estimates of exchange rates</t>
  </si>
  <si>
    <t>Table A.6   National and provincial expenditure: 2013/14 outcomes and 2014/15</t>
  </si>
  <si>
    <t xml:space="preserve">   </t>
  </si>
  <si>
    <t xml:space="preserve">                 mid-year estimates</t>
  </si>
  <si>
    <t>Original
budget</t>
  </si>
  <si>
    <t>Adjusted 
estimate</t>
  </si>
  <si>
    <t>Preliminary 
outcome</t>
  </si>
  <si>
    <t>Over(-)/ 
under(+)</t>
  </si>
  <si>
    <t>Actual spending April to September</t>
  </si>
  <si>
    <t>National Revenue Fund 
Expenditure</t>
  </si>
  <si>
    <t>Debt-service costs</t>
  </si>
  <si>
    <t>Provincial equitable share</t>
  </si>
  <si>
    <t>Other direct charges</t>
  </si>
  <si>
    <t>National votes</t>
  </si>
  <si>
    <t>of which:</t>
  </si>
  <si>
    <t>Compensation of employees</t>
  </si>
  <si>
    <t>Payments for capital assets</t>
  </si>
  <si>
    <t>National government
projected underspending</t>
  </si>
  <si>
    <t>Local government
repayment to the
National Revenue Fund</t>
  </si>
  <si>
    <t>Provincial expenditure</t>
  </si>
  <si>
    <t>n/a</t>
  </si>
  <si>
    <t>1. Provinces will table adjusted estimates during November 2014</t>
  </si>
  <si>
    <t>Division of available funds</t>
  </si>
  <si>
    <t>National departments</t>
  </si>
  <si>
    <t>Provinces</t>
  </si>
  <si>
    <t>Equitable share</t>
  </si>
  <si>
    <t>Conditional grants</t>
  </si>
  <si>
    <t>Local government</t>
  </si>
  <si>
    <t>General fuel levy sharing 
with metropolitan 
municipalities</t>
  </si>
  <si>
    <t>Percentage shares</t>
  </si>
  <si>
    <t>1. Includes function shifts between spheres</t>
  </si>
  <si>
    <t xml:space="preserve">Table A.8  Changes to the division of revenue, </t>
  </si>
  <si>
    <t xml:space="preserve">                2014/15 – 2016/17</t>
  </si>
  <si>
    <t>Medium-term 
estimates</t>
  </si>
  <si>
    <t>Changes to baseline</t>
  </si>
  <si>
    <t>National allocations</t>
  </si>
  <si>
    <t>Provincial allocations</t>
  </si>
  <si>
    <t>Local government allocations</t>
  </si>
  <si>
    <t xml:space="preserve">1. Amounts may be shifted between direct and indirect grants to </t>
  </si>
  <si>
    <t xml:space="preserve">   provinces and local government before the 2015 Budget is tabled</t>
  </si>
  <si>
    <t>Table A.9  Provincial equitable share, 2014/15 – 2017/18</t>
  </si>
  <si>
    <t>Eastern Cape</t>
  </si>
  <si>
    <t>Free State</t>
  </si>
  <si>
    <t>Gauteng</t>
  </si>
  <si>
    <t>KwaZulu-Natal</t>
  </si>
  <si>
    <t>Limpopo</t>
  </si>
  <si>
    <t>Mpumalanga</t>
  </si>
  <si>
    <t>Northern Cape</t>
  </si>
  <si>
    <t>North West</t>
  </si>
  <si>
    <t>Western Cape</t>
  </si>
  <si>
    <t>Table A.10  Expenditure by vote, 2013/14 and 2014/15</t>
  </si>
  <si>
    <t>Main 
budget</t>
  </si>
  <si>
    <t>Adjusted 
budget</t>
  </si>
  <si>
    <t>Preliminary
outcome</t>
  </si>
  <si>
    <t>Over(-)/ 
Under(+)</t>
  </si>
  <si>
    <t>Actual spending  
April to September</t>
  </si>
  <si>
    <t>1 The Presidency</t>
  </si>
  <si>
    <t>3 Cooperative Governance and Traditional Affairs</t>
  </si>
  <si>
    <t>4 Home Affairs</t>
  </si>
  <si>
    <t xml:space="preserve">5 International Relations and Cooperation </t>
  </si>
  <si>
    <t>7 Public Works</t>
  </si>
  <si>
    <t>9 Government Communication and Information 
   System</t>
  </si>
  <si>
    <t>10 National Treasury</t>
  </si>
  <si>
    <t>11 Public Enterprises</t>
  </si>
  <si>
    <t>12 Public Service and Administration</t>
  </si>
  <si>
    <t>13 Statistics South Africa</t>
  </si>
  <si>
    <t xml:space="preserve">14 Arts and Culture </t>
  </si>
  <si>
    <t>15 Basic Education</t>
  </si>
  <si>
    <t>16 Health</t>
  </si>
  <si>
    <t>17 Higher Education and Training</t>
  </si>
  <si>
    <t>18 Labour</t>
  </si>
  <si>
    <t>19 Social Development</t>
  </si>
  <si>
    <t>20 Sport and Recreation South Africa</t>
  </si>
  <si>
    <t>21 Correctional Services</t>
  </si>
  <si>
    <t>22 Defence and Military Veterans</t>
  </si>
  <si>
    <t>23 Independent Police Investigative Directorate</t>
  </si>
  <si>
    <t>24 Justice and Constitutional Development</t>
  </si>
  <si>
    <t>25 Police</t>
  </si>
  <si>
    <t>26 Agriculture, Forestry and Fisheries</t>
  </si>
  <si>
    <t>27 Communications</t>
  </si>
  <si>
    <t>28 Economic Development</t>
  </si>
  <si>
    <t>29 Energy</t>
  </si>
  <si>
    <t>30 Environmental Affairs</t>
  </si>
  <si>
    <t>31 Human Settlements</t>
  </si>
  <si>
    <t>32 Mineral Resources</t>
  </si>
  <si>
    <t>33 Rural Development and Land Reform</t>
  </si>
  <si>
    <t>34 Science and Technology</t>
  </si>
  <si>
    <t>35 Tourism</t>
  </si>
  <si>
    <t>36 Trade and Industry</t>
  </si>
  <si>
    <t>37 Transport</t>
  </si>
  <si>
    <t>39 Planning, Monitoring and Evaluation3</t>
  </si>
  <si>
    <t>Total appropriation by vote</t>
  </si>
  <si>
    <t>Plus:</t>
  </si>
  <si>
    <t>Direct charges against the National Revenue Fund</t>
  </si>
  <si>
    <t>President and Deputy President salary (The Presidency)</t>
  </si>
  <si>
    <t>Debt-service costs (National Treasury)</t>
  </si>
  <si>
    <t>Provincial equitable share (National Treasury)</t>
  </si>
  <si>
    <t>General fuel levy sharing with metropolitan municipalities (National Treasury)</t>
  </si>
  <si>
    <t>Skills levy and sector education and training authorities (Higher Education and Training)</t>
  </si>
  <si>
    <t>Judges' and magistrates' salaries (Justice and Constitutional Development)</t>
  </si>
  <si>
    <t>Total direct charges against the National 
Revenue Fund</t>
  </si>
  <si>
    <t>National government projected underspending</t>
  </si>
  <si>
    <t>Local government repayment to the National Revenue Fund</t>
  </si>
  <si>
    <t>1. Adjusted to include function shifts</t>
  </si>
  <si>
    <t>2. The preliminary outcome for Parliament is converted from accrual to cash</t>
  </si>
  <si>
    <t>3. Funds appropriated in the main budget shifted to newly created department with historical numbers adjusted accordingly</t>
  </si>
  <si>
    <t>4. Previously classified as extraordinary payments</t>
  </si>
  <si>
    <t>Table A.11  Expenditure by province, 2013/14 and 2014/15</t>
  </si>
  <si>
    <t>Deviation
 from 
adjusted budget</t>
  </si>
  <si>
    <t>Actual spending  
April to August</t>
  </si>
  <si>
    <t>Actual spending  
September</t>
  </si>
  <si>
    <t>Education</t>
  </si>
  <si>
    <t>Health</t>
  </si>
  <si>
    <t>Social Development</t>
  </si>
  <si>
    <t>Other functions</t>
  </si>
  <si>
    <t>1. September expenditure numbers obtained from Vulindlela</t>
  </si>
  <si>
    <r>
      <t>Estimate of SACU payments</t>
    </r>
    <r>
      <rPr>
        <vertAlign val="superscript"/>
        <sz val="8"/>
        <rFont val="Arial"/>
        <family val="2"/>
      </rPr>
      <t>2</t>
    </r>
  </si>
  <si>
    <r>
      <t>Premiums on loan transactions</t>
    </r>
    <r>
      <rPr>
        <vertAlign val="superscript"/>
        <sz val="8"/>
        <rFont val="Arial"/>
        <family val="2"/>
      </rPr>
      <t>1</t>
    </r>
  </si>
  <si>
    <r>
      <t>Revaluation profits on foreign 
currency transactions</t>
    </r>
    <r>
      <rPr>
        <vertAlign val="superscript"/>
        <sz val="8"/>
        <rFont val="Arial"/>
        <family val="2"/>
      </rPr>
      <t>2</t>
    </r>
  </si>
  <si>
    <r>
      <t>Liquidation of SASRIA investment</t>
    </r>
    <r>
      <rPr>
        <vertAlign val="superscript"/>
        <sz val="8"/>
        <rFont val="Arial"/>
        <family val="2"/>
      </rPr>
      <t>3</t>
    </r>
  </si>
  <si>
    <r>
      <t>Proceeds from EDIH</t>
    </r>
    <r>
      <rPr>
        <vertAlign val="superscript"/>
        <sz val="8"/>
        <rFont val="Arial"/>
        <family val="2"/>
      </rPr>
      <t>4</t>
    </r>
  </si>
  <si>
    <r>
      <t>Other</t>
    </r>
    <r>
      <rPr>
        <vertAlign val="superscript"/>
        <sz val="8"/>
        <rFont val="Arial"/>
        <family val="2"/>
      </rPr>
      <t>5</t>
    </r>
  </si>
  <si>
    <r>
      <t>Capital financing requirement</t>
    </r>
    <r>
      <rPr>
        <b/>
        <vertAlign val="superscript"/>
        <sz val="8"/>
        <rFont val="Arial"/>
        <family val="2"/>
      </rPr>
      <t>1</t>
    </r>
  </si>
  <si>
    <r>
      <t>Financial transactions</t>
    </r>
    <r>
      <rPr>
        <vertAlign val="superscript"/>
        <sz val="8"/>
        <rFont val="Arial"/>
        <family val="2"/>
      </rPr>
      <t>2</t>
    </r>
  </si>
  <si>
    <r>
      <t>Non-interest expenditure</t>
    </r>
    <r>
      <rPr>
        <i/>
        <vertAlign val="superscript"/>
        <sz val="8"/>
        <rFont val="Arial"/>
        <family val="2"/>
      </rPr>
      <t>3</t>
    </r>
  </si>
  <si>
    <r>
      <t>Primary balance</t>
    </r>
    <r>
      <rPr>
        <b/>
        <i/>
        <vertAlign val="superscript"/>
        <sz val="8"/>
        <rFont val="Arial"/>
        <family val="2"/>
      </rPr>
      <t>4</t>
    </r>
  </si>
  <si>
    <r>
      <t>Main budget balance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</t>
    </r>
  </si>
  <si>
    <r>
      <t>Loans issued for switches</t>
    </r>
    <r>
      <rPr>
        <vertAlign val="superscript"/>
        <sz val="8"/>
        <rFont val="Arial"/>
        <family val="2"/>
      </rPr>
      <t>2</t>
    </r>
  </si>
  <si>
    <r>
      <t>Change in cash and other balances</t>
    </r>
    <r>
      <rPr>
        <b/>
        <vertAlign val="superscript"/>
        <sz val="8"/>
        <rFont val="Arial"/>
        <family val="2"/>
      </rPr>
      <t>3</t>
    </r>
  </si>
  <si>
    <r>
      <t>Gross loan debt</t>
    </r>
    <r>
      <rPr>
        <vertAlign val="superscript"/>
        <sz val="8"/>
        <rFont val="Arial"/>
        <family val="2"/>
      </rPr>
      <t>1</t>
    </r>
  </si>
  <si>
    <r>
      <t>Cash balances</t>
    </r>
    <r>
      <rPr>
        <vertAlign val="superscript"/>
        <sz val="8"/>
        <rFont val="Arial"/>
        <family val="2"/>
      </rPr>
      <t>3</t>
    </r>
  </si>
  <si>
    <r>
      <t>Net loan debt</t>
    </r>
    <r>
      <rPr>
        <vertAlign val="superscript"/>
        <sz val="8"/>
        <rFont val="Arial"/>
        <family val="2"/>
      </rPr>
      <t>2</t>
    </r>
  </si>
  <si>
    <r>
      <t>Adjusted estimate</t>
    </r>
    <r>
      <rPr>
        <b/>
        <vertAlign val="superscript"/>
        <sz val="8"/>
        <rFont val="Arial"/>
        <family val="2"/>
      </rPr>
      <t>1</t>
    </r>
  </si>
  <si>
    <r>
      <t>Table A.7  Main budget framework,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2011/12 – 2017/18</t>
    </r>
  </si>
  <si>
    <r>
      <t>Indirect grants to provinces</t>
    </r>
    <r>
      <rPr>
        <i/>
        <vertAlign val="superscript"/>
        <sz val="8"/>
        <rFont val="Arial"/>
        <family val="2"/>
      </rPr>
      <t>1</t>
    </r>
  </si>
  <si>
    <r>
      <t>Members' remuneration (Parliament)</t>
    </r>
    <r>
      <rPr>
        <vertAlign val="superscript"/>
        <sz val="8"/>
        <rFont val="Arial"/>
        <family val="2"/>
      </rPr>
      <t>2</t>
    </r>
  </si>
  <si>
    <r>
      <t>43 Women</t>
    </r>
    <r>
      <rPr>
        <vertAlign val="superscript"/>
        <sz val="8"/>
        <rFont val="Arial"/>
        <family val="2"/>
      </rPr>
      <t>3</t>
    </r>
  </si>
  <si>
    <r>
      <t>National Revenue Fund payments (National Treasury)</t>
    </r>
    <r>
      <rPr>
        <vertAlign val="superscript"/>
        <sz val="8"/>
        <rFont val="Arial"/>
        <family val="2"/>
      </rPr>
      <t>4</t>
    </r>
  </si>
  <si>
    <r>
      <t>42 Water and Sanitation</t>
    </r>
    <r>
      <rPr>
        <vertAlign val="superscript"/>
        <sz val="8"/>
        <rFont val="Arial"/>
        <family val="2"/>
      </rPr>
      <t>3</t>
    </r>
  </si>
  <si>
    <r>
      <t>38 Water Affairs</t>
    </r>
    <r>
      <rPr>
        <vertAlign val="superscript"/>
        <sz val="8"/>
        <rFont val="Arial"/>
        <family val="2"/>
      </rPr>
      <t>3</t>
    </r>
  </si>
  <si>
    <r>
      <t>8 Women, Children and People with Disabilities</t>
    </r>
    <r>
      <rPr>
        <vertAlign val="superscript"/>
        <sz val="8"/>
        <rFont val="Arial"/>
        <family val="2"/>
      </rPr>
      <t>3</t>
    </r>
  </si>
  <si>
    <r>
      <t>6 Performance Monitoring and Evaluation</t>
    </r>
    <r>
      <rPr>
        <vertAlign val="superscript"/>
        <sz val="8"/>
        <rFont val="Arial"/>
        <family val="2"/>
      </rPr>
      <t>3</t>
    </r>
  </si>
  <si>
    <r>
      <t>2 Parliament</t>
    </r>
    <r>
      <rPr>
        <vertAlign val="superscript"/>
        <sz val="8"/>
        <rFont val="Arial"/>
        <family val="2"/>
      </rPr>
      <t>2</t>
    </r>
  </si>
  <si>
    <r>
      <t>2013/14</t>
    </r>
    <r>
      <rPr>
        <b/>
        <vertAlign val="superscript"/>
        <sz val="8"/>
        <rFont val="Arial"/>
        <family val="2"/>
      </rPr>
      <t>1</t>
    </r>
  </si>
  <si>
    <r>
      <t>Actual spending  
April to September</t>
    </r>
    <r>
      <rPr>
        <b/>
        <vertAlign val="superscript"/>
        <sz val="8"/>
        <rFont val="Arial"/>
        <family val="2"/>
      </rPr>
      <t>1</t>
    </r>
  </si>
  <si>
    <r>
      <t>Indirect grants to local government</t>
    </r>
    <r>
      <rPr>
        <i/>
        <vertAlign val="superscript"/>
        <sz val="8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</si>
</sst>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2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___);_*\ \-#,##0___);_(* &quot;–&quot;_____);_(@___)"/>
    <numFmt numFmtId="165" formatCode="_(* #,##0.0___);_*\ \-#,##0.0___);_(* &quot;–&quot;_____);_(@___)"/>
    <numFmt numFmtId="166" formatCode="_(* #,##0_);_*\ \-#,##0_);_(* &quot;–&quot;_);_(@_)"/>
    <numFmt numFmtId="167" formatCode="_(* #,##0_____);_*\ \-#,##0_____);_(* &quot;–&quot;_______);_(@_____)"/>
    <numFmt numFmtId="168" formatCode="_(* #,##0.0_);_*\ \-#,##0.0_);_(* &quot;–&quot;_);_(@_)"/>
    <numFmt numFmtId="169" formatCode="0.0%"/>
    <numFmt numFmtId="170" formatCode="_(* #,##0____\);_*\ \-#,##0____\);_(* &quot;–&quot;___);_(@_____)"/>
    <numFmt numFmtId="171" formatCode="0.0%__;\-0.0%__"/>
    <numFmt numFmtId="172" formatCode="0.0"/>
    <numFmt numFmtId="173" formatCode="0.0%;\-0.0%"/>
    <numFmt numFmtId="174" formatCode="_(* #,##0.0_____);_*\ \-#,##0.0_____);_(* &quot;–&quot;_______);_(@_____)"/>
    <numFmt numFmtId="175" formatCode="_(* #,##0_);_(* \(#,##0\);_(* &quot;-&quot;??_);_(@_)"/>
    <numFmt numFmtId="176" formatCode="yyyy/yy"/>
    <numFmt numFmtId="177" formatCode="0.0%____;\-0.0%____"/>
    <numFmt numFmtId="178" formatCode="#\ ##0.0_);\(#\ ##0.0\)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10"/>
      <name val="Arial Narrow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color indexed="23"/>
      <name val="Arial"/>
      <family val="2"/>
    </font>
    <font>
      <i/>
      <sz val="8"/>
      <color indexed="23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b/>
      <i/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hair"/>
      <bottom style="thin">
        <color indexed="60"/>
      </bottom>
    </border>
    <border>
      <left style="hair"/>
      <right>
        <color indexed="63"/>
      </right>
      <top style="hair"/>
      <bottom style="thin">
        <color indexed="60"/>
      </bottom>
    </border>
    <border>
      <left style="hair"/>
      <right style="hair"/>
      <top style="thin">
        <color indexed="60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>
        <color indexed="8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60"/>
      </bottom>
    </border>
    <border>
      <left>
        <color indexed="63"/>
      </left>
      <right style="hair"/>
      <top style="hair"/>
      <bottom style="thin">
        <color indexed="60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>
        <color indexed="40"/>
      </bottom>
    </border>
    <border>
      <left>
        <color indexed="63"/>
      </left>
      <right>
        <color indexed="63"/>
      </right>
      <top style="thin">
        <color indexed="40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60"/>
      </top>
      <bottom>
        <color indexed="63"/>
      </bottom>
    </border>
    <border>
      <left style="hair"/>
      <right>
        <color indexed="63"/>
      </right>
      <top style="thin">
        <color indexed="60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thin">
        <color indexed="60"/>
      </bottom>
    </border>
    <border>
      <left style="hair">
        <color indexed="8"/>
      </left>
      <right style="hair">
        <color indexed="8"/>
      </right>
      <top style="thin">
        <color indexed="60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/>
      <bottom style="thin">
        <color indexed="60"/>
      </bottom>
    </border>
    <border>
      <left>
        <color indexed="63"/>
      </left>
      <right style="hair"/>
      <top style="thin">
        <color indexed="60"/>
      </top>
      <bottom style="hair"/>
    </border>
    <border>
      <left style="hair"/>
      <right style="hair"/>
      <top style="thin">
        <color indexed="60"/>
      </top>
      <bottom style="hair"/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thin">
        <color rgb="FF9E0000"/>
      </top>
      <bottom>
        <color indexed="63"/>
      </bottom>
    </border>
    <border>
      <left>
        <color indexed="63"/>
      </left>
      <right style="hair"/>
      <top style="thin">
        <color rgb="FF9E0000"/>
      </top>
      <bottom>
        <color indexed="63"/>
      </bottom>
    </border>
    <border>
      <left style="hair">
        <color indexed="8"/>
      </left>
      <right>
        <color indexed="63"/>
      </right>
      <top style="thin">
        <color rgb="FF9E0000"/>
      </top>
      <bottom>
        <color indexed="63"/>
      </bottom>
    </border>
    <border>
      <left>
        <color indexed="63"/>
      </left>
      <right>
        <color indexed="63"/>
      </right>
      <top style="hair"/>
      <bottom style="thin">
        <color rgb="FF9E0000"/>
      </bottom>
    </border>
    <border>
      <left style="hair"/>
      <right>
        <color indexed="63"/>
      </right>
      <top style="hair"/>
      <bottom style="thin">
        <color rgb="FF9E0000"/>
      </bottom>
    </border>
    <border>
      <left>
        <color indexed="63"/>
      </left>
      <right>
        <color indexed="63"/>
      </right>
      <top>
        <color indexed="63"/>
      </top>
      <bottom style="thin">
        <color rgb="FF9E0000"/>
      </bottom>
    </border>
    <border>
      <left style="hair"/>
      <right>
        <color indexed="63"/>
      </right>
      <top>
        <color indexed="63"/>
      </top>
      <bottom style="thin">
        <color rgb="FF9E0000"/>
      </bottom>
    </border>
    <border>
      <left>
        <color indexed="63"/>
      </left>
      <right style="hair"/>
      <top style="thin">
        <color indexed="60"/>
      </top>
      <bottom>
        <color indexed="63"/>
      </bottom>
    </border>
    <border>
      <left style="hair"/>
      <right>
        <color indexed="63"/>
      </right>
      <top style="thin">
        <color indexed="60"/>
      </top>
      <bottom style="hair"/>
    </border>
    <border>
      <left>
        <color indexed="63"/>
      </left>
      <right>
        <color indexed="63"/>
      </right>
      <top style="thin">
        <color indexed="60"/>
      </top>
      <bottom style="hair"/>
    </border>
    <border>
      <left style="hair">
        <color indexed="8"/>
      </left>
      <right>
        <color indexed="63"/>
      </right>
      <top style="thin">
        <color indexed="60"/>
      </top>
      <bottom style="hair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32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vertical="top"/>
      <protection/>
    </xf>
    <xf numFmtId="49" fontId="3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/>
      <protection/>
    </xf>
    <xf numFmtId="164" fontId="4" fillId="0" borderId="10" xfId="0" applyNumberFormat="1" applyFont="1" applyFill="1" applyBorder="1" applyAlignment="1" applyProtection="1">
      <alignment horizontal="center" vertical="top"/>
      <protection/>
    </xf>
    <xf numFmtId="164" fontId="4" fillId="0" borderId="11" xfId="0" applyNumberFormat="1" applyFont="1" applyFill="1" applyBorder="1" applyAlignment="1" applyProtection="1">
      <alignment horizontal="right" vertical="top"/>
      <protection/>
    </xf>
    <xf numFmtId="164" fontId="4" fillId="0" borderId="10" xfId="0" applyNumberFormat="1" applyFont="1" applyFill="1" applyBorder="1" applyAlignment="1" applyProtection="1">
      <alignment horizontal="center" vertical="top" wrapText="1"/>
      <protection/>
    </xf>
    <xf numFmtId="164" fontId="4" fillId="0" borderId="12" xfId="0" applyNumberFormat="1" applyFont="1" applyFill="1" applyBorder="1" applyAlignment="1" applyProtection="1">
      <alignment horizontal="right" vertical="top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165" fontId="3" fillId="0" borderId="13" xfId="0" applyNumberFormat="1" applyFont="1" applyFill="1" applyBorder="1" applyAlignment="1">
      <alignment horizontal="right" vertical="top"/>
    </xf>
    <xf numFmtId="165" fontId="3" fillId="0" borderId="14" xfId="0" applyNumberFormat="1" applyFont="1" applyFill="1" applyBorder="1" applyAlignment="1">
      <alignment horizontal="right" vertical="top"/>
    </xf>
    <xf numFmtId="165" fontId="3" fillId="0" borderId="0" xfId="0" applyNumberFormat="1" applyFont="1" applyFill="1" applyBorder="1" applyAlignment="1">
      <alignment horizontal="right" vertical="top"/>
    </xf>
    <xf numFmtId="165" fontId="3" fillId="0" borderId="15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/>
    </xf>
    <xf numFmtId="165" fontId="4" fillId="0" borderId="17" xfId="0" applyNumberFormat="1" applyFont="1" applyFill="1" applyBorder="1" applyAlignment="1">
      <alignment horizontal="right" vertical="center"/>
    </xf>
    <xf numFmtId="165" fontId="4" fillId="0" borderId="18" xfId="0" applyNumberFormat="1" applyFont="1" applyFill="1" applyBorder="1" applyAlignment="1">
      <alignment horizontal="right" vertical="center"/>
    </xf>
    <xf numFmtId="165" fontId="4" fillId="0" borderId="16" xfId="0" applyNumberFormat="1" applyFont="1" applyFill="1" applyBorder="1" applyAlignment="1">
      <alignment horizontal="right" vertical="center"/>
    </xf>
    <xf numFmtId="165" fontId="4" fillId="0" borderId="19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top"/>
    </xf>
    <xf numFmtId="165" fontId="3" fillId="0" borderId="13" xfId="55" applyNumberFormat="1" applyFont="1" applyFill="1" applyBorder="1" applyAlignment="1">
      <alignment horizontal="right" vertical="top"/>
      <protection/>
    </xf>
    <xf numFmtId="165" fontId="3" fillId="0" borderId="14" xfId="55" applyNumberFormat="1" applyFont="1" applyFill="1" applyBorder="1" applyAlignment="1">
      <alignment horizontal="right" vertical="top"/>
      <protection/>
    </xf>
    <xf numFmtId="165" fontId="3" fillId="0" borderId="0" xfId="55" applyNumberFormat="1" applyFont="1" applyFill="1" applyBorder="1" applyAlignment="1">
      <alignment horizontal="right" vertical="top"/>
      <protection/>
    </xf>
    <xf numFmtId="0" fontId="6" fillId="0" borderId="0" xfId="0" applyFont="1" applyFill="1" applyBorder="1" applyAlignment="1">
      <alignment horizontal="left" vertical="top" indent="1"/>
    </xf>
    <xf numFmtId="165" fontId="6" fillId="0" borderId="13" xfId="0" applyNumberFormat="1" applyFont="1" applyFill="1" applyBorder="1" applyAlignment="1">
      <alignment horizontal="right" vertical="top"/>
    </xf>
    <xf numFmtId="165" fontId="6" fillId="0" borderId="14" xfId="0" applyNumberFormat="1" applyFont="1" applyFill="1" applyBorder="1" applyAlignment="1">
      <alignment horizontal="right" vertical="top"/>
    </xf>
    <xf numFmtId="165" fontId="6" fillId="0" borderId="0" xfId="0" applyNumberFormat="1" applyFont="1" applyFill="1" applyBorder="1" applyAlignment="1">
      <alignment horizontal="right" vertical="top"/>
    </xf>
    <xf numFmtId="165" fontId="6" fillId="0" borderId="15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top" wrapText="1"/>
    </xf>
    <xf numFmtId="0" fontId="6" fillId="0" borderId="20" xfId="0" applyFont="1" applyFill="1" applyBorder="1" applyAlignment="1">
      <alignment/>
    </xf>
    <xf numFmtId="0" fontId="4" fillId="0" borderId="20" xfId="0" applyFont="1" applyFill="1" applyBorder="1" applyAlignment="1">
      <alignment vertical="center"/>
    </xf>
    <xf numFmtId="165" fontId="4" fillId="0" borderId="21" xfId="0" applyNumberFormat="1" applyFont="1" applyFill="1" applyBorder="1" applyAlignment="1">
      <alignment horizontal="right" vertical="center"/>
    </xf>
    <xf numFmtId="165" fontId="4" fillId="0" borderId="20" xfId="0" applyNumberFormat="1" applyFont="1" applyFill="1" applyBorder="1" applyAlignment="1">
      <alignment horizontal="right" vertical="center"/>
    </xf>
    <xf numFmtId="165" fontId="4" fillId="0" borderId="22" xfId="0" applyNumberFormat="1" applyFont="1" applyFill="1" applyBorder="1" applyAlignment="1">
      <alignment horizontal="right" vertical="center"/>
    </xf>
    <xf numFmtId="0" fontId="6" fillId="0" borderId="23" xfId="0" applyFont="1" applyFill="1" applyBorder="1" applyAlignment="1">
      <alignment vertical="center"/>
    </xf>
    <xf numFmtId="49" fontId="3" fillId="0" borderId="23" xfId="0" applyNumberFormat="1" applyFont="1" applyFill="1" applyBorder="1" applyAlignment="1">
      <alignment vertical="center"/>
    </xf>
    <xf numFmtId="166" fontId="3" fillId="0" borderId="23" xfId="0" applyNumberFormat="1" applyFont="1" applyFill="1" applyBorder="1" applyAlignment="1">
      <alignment horizontal="right" vertical="top"/>
    </xf>
    <xf numFmtId="166" fontId="3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166" fontId="3" fillId="0" borderId="0" xfId="0" applyNumberFormat="1" applyFont="1" applyFill="1" applyAlignment="1">
      <alignment horizontal="right" vertical="top"/>
    </xf>
    <xf numFmtId="0" fontId="6" fillId="0" borderId="0" xfId="0" applyFont="1" applyFill="1" applyBorder="1" applyAlignment="1">
      <alignment/>
    </xf>
    <xf numFmtId="49" fontId="3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horizontal="left"/>
    </xf>
    <xf numFmtId="49" fontId="6" fillId="0" borderId="0" xfId="0" applyNumberFormat="1" applyFont="1" applyFill="1" applyAlignment="1">
      <alignment vertical="center"/>
    </xf>
    <xf numFmtId="0" fontId="2" fillId="0" borderId="24" xfId="55" applyNumberFormat="1" applyFont="1" applyFill="1" applyBorder="1" applyAlignment="1" applyProtection="1">
      <alignment horizontal="left" vertical="top"/>
      <protection/>
    </xf>
    <xf numFmtId="0" fontId="0" fillId="0" borderId="24" xfId="0" applyBorder="1" applyAlignment="1">
      <alignment horizontal="left" vertical="top"/>
    </xf>
    <xf numFmtId="0" fontId="4" fillId="0" borderId="0" xfId="55" applyNumberFormat="1" applyFont="1" applyFill="1" applyBorder="1" applyAlignment="1" applyProtection="1">
      <alignment vertical="center"/>
      <protection/>
    </xf>
    <xf numFmtId="3" fontId="4" fillId="0" borderId="0" xfId="55" applyNumberFormat="1" applyFont="1" applyFill="1" applyBorder="1" applyAlignment="1" applyProtection="1" quotePrefix="1">
      <alignment horizontal="center" vertical="top"/>
      <protection/>
    </xf>
    <xf numFmtId="3" fontId="4" fillId="0" borderId="14" xfId="55" applyNumberFormat="1" applyFont="1" applyFill="1" applyBorder="1" applyAlignment="1" applyProtection="1" quotePrefix="1">
      <alignment horizontal="centerContinuous" vertical="top"/>
      <protection/>
    </xf>
    <xf numFmtId="0" fontId="4" fillId="0" borderId="0" xfId="55" applyNumberFormat="1" applyFont="1" applyFill="1" applyBorder="1" applyAlignment="1" applyProtection="1">
      <alignment horizontal="centerContinuous" vertical="top"/>
      <protection/>
    </xf>
    <xf numFmtId="3" fontId="4" fillId="0" borderId="14" xfId="55" applyNumberFormat="1" applyFont="1" applyFill="1" applyBorder="1" applyAlignment="1" applyProtection="1" quotePrefix="1">
      <alignment horizontal="center" vertical="top"/>
      <protection/>
    </xf>
    <xf numFmtId="0" fontId="4" fillId="0" borderId="10" xfId="55" applyNumberFormat="1" applyFont="1" applyFill="1" applyBorder="1" applyAlignment="1" applyProtection="1">
      <alignment vertical="center"/>
      <protection/>
    </xf>
    <xf numFmtId="0" fontId="4" fillId="0" borderId="10" xfId="55" applyNumberFormat="1" applyFont="1" applyFill="1" applyBorder="1" applyAlignment="1" applyProtection="1">
      <alignment vertical="top"/>
      <protection/>
    </xf>
    <xf numFmtId="166" fontId="4" fillId="0" borderId="10" xfId="55" applyNumberFormat="1" applyFont="1" applyFill="1" applyBorder="1" applyAlignment="1">
      <alignment horizontal="centerContinuous" vertical="top"/>
      <protection/>
    </xf>
    <xf numFmtId="166" fontId="4" fillId="0" borderId="11" xfId="55" applyNumberFormat="1" applyFont="1" applyFill="1" applyBorder="1" applyAlignment="1">
      <alignment horizontal="left" vertical="top" indent="1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4" fillId="0" borderId="0" xfId="55" applyNumberFormat="1" applyFont="1" applyFill="1" applyBorder="1" applyAlignment="1" applyProtection="1">
      <alignment/>
      <protection/>
    </xf>
    <xf numFmtId="164" fontId="4" fillId="0" borderId="0" xfId="55" applyNumberFormat="1" applyFont="1" applyFill="1" applyBorder="1" applyAlignment="1" applyProtection="1">
      <alignment vertical="top"/>
      <protection/>
    </xf>
    <xf numFmtId="167" fontId="4" fillId="0" borderId="14" xfId="55" applyNumberFormat="1" applyFont="1" applyFill="1" applyBorder="1" applyAlignment="1" applyProtection="1">
      <alignment vertical="top"/>
      <protection/>
    </xf>
    <xf numFmtId="0" fontId="3" fillId="0" borderId="0" xfId="55" applyNumberFormat="1" applyFont="1" applyFill="1" applyBorder="1" applyAlignment="1" applyProtection="1">
      <alignment horizontal="left" vertical="top"/>
      <protection/>
    </xf>
    <xf numFmtId="164" fontId="3" fillId="0" borderId="0" xfId="55" applyNumberFormat="1" applyFont="1" applyFill="1" applyBorder="1" applyAlignment="1" applyProtection="1">
      <alignment/>
      <protection/>
    </xf>
    <xf numFmtId="167" fontId="3" fillId="0" borderId="14" xfId="55" applyNumberFormat="1" applyFont="1" applyFill="1" applyBorder="1" applyAlignment="1" applyProtection="1">
      <alignment/>
      <protection/>
    </xf>
    <xf numFmtId="0" fontId="3" fillId="0" borderId="0" xfId="55" applyNumberFormat="1" applyFont="1" applyFill="1" applyBorder="1" applyAlignment="1" applyProtection="1">
      <alignment horizontal="left" vertical="top" wrapText="1"/>
      <protection/>
    </xf>
    <xf numFmtId="164" fontId="3" fillId="0" borderId="0" xfId="55" applyNumberFormat="1" applyFont="1" applyFill="1" applyBorder="1" applyAlignment="1">
      <alignment vertical="top"/>
      <protection/>
    </xf>
    <xf numFmtId="167" fontId="3" fillId="0" borderId="14" xfId="55" applyNumberFormat="1" applyFont="1" applyFill="1" applyBorder="1" applyAlignment="1">
      <alignment vertical="top"/>
      <protection/>
    </xf>
    <xf numFmtId="167" fontId="3" fillId="0" borderId="14" xfId="55" applyNumberFormat="1" applyFont="1" applyFill="1" applyBorder="1" applyAlignment="1" applyProtection="1">
      <alignment vertical="top"/>
      <protection/>
    </xf>
    <xf numFmtId="164" fontId="3" fillId="0" borderId="0" xfId="55" applyNumberFormat="1" applyFont="1" applyFill="1" applyBorder="1" applyAlignment="1" applyProtection="1">
      <alignment vertical="top"/>
      <protection/>
    </xf>
    <xf numFmtId="0" fontId="3" fillId="0" borderId="0" xfId="55" applyNumberFormat="1" applyFont="1" applyFill="1" applyBorder="1" applyAlignment="1" applyProtection="1">
      <alignment horizontal="left" vertical="center"/>
      <protection/>
    </xf>
    <xf numFmtId="164" fontId="3" fillId="0" borderId="0" xfId="55" applyNumberFormat="1" applyFont="1" applyFill="1" applyBorder="1" applyAlignment="1">
      <alignment/>
      <protection/>
    </xf>
    <xf numFmtId="167" fontId="3" fillId="0" borderId="14" xfId="55" applyNumberFormat="1" applyFont="1" applyFill="1" applyBorder="1" applyAlignment="1">
      <alignment/>
      <protection/>
    </xf>
    <xf numFmtId="0" fontId="3" fillId="0" borderId="25" xfId="55" applyNumberFormat="1" applyFont="1" applyFill="1" applyBorder="1" applyAlignment="1" applyProtection="1">
      <alignment vertical="center"/>
      <protection/>
    </xf>
    <xf numFmtId="0" fontId="4" fillId="0" borderId="25" xfId="55" applyNumberFormat="1" applyFont="1" applyFill="1" applyBorder="1" applyAlignment="1" applyProtection="1">
      <alignment vertical="top"/>
      <protection/>
    </xf>
    <xf numFmtId="164" fontId="4" fillId="0" borderId="25" xfId="55" applyNumberFormat="1" applyFont="1" applyFill="1" applyBorder="1" applyAlignment="1" applyProtection="1">
      <alignment vertical="center"/>
      <protection/>
    </xf>
    <xf numFmtId="167" fontId="4" fillId="0" borderId="26" xfId="55" applyNumberFormat="1" applyFont="1" applyFill="1" applyBorder="1" applyAlignment="1" applyProtection="1">
      <alignment vertical="center"/>
      <protection/>
    </xf>
    <xf numFmtId="0" fontId="6" fillId="0" borderId="0" xfId="55" applyNumberFormat="1" applyFont="1" applyFill="1" applyBorder="1" applyAlignment="1" applyProtection="1">
      <alignment vertical="center"/>
      <protection/>
    </xf>
    <xf numFmtId="49" fontId="3" fillId="0" borderId="0" xfId="55" applyNumberFormat="1" applyFont="1" applyAlignment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>
      <alignment vertical="center"/>
      <protection/>
    </xf>
    <xf numFmtId="49" fontId="6" fillId="0" borderId="0" xfId="55" applyNumberFormat="1" applyFont="1" applyAlignment="1">
      <alignment vertical="center"/>
      <protection/>
    </xf>
    <xf numFmtId="166" fontId="3" fillId="0" borderId="0" xfId="55" applyNumberFormat="1" applyFont="1" applyAlignment="1">
      <alignment horizontal="right" vertical="top"/>
      <protection/>
    </xf>
    <xf numFmtId="0" fontId="6" fillId="0" borderId="0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vertical="center"/>
      <protection/>
    </xf>
    <xf numFmtId="49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vertical="top"/>
      <protection/>
    </xf>
    <xf numFmtId="0" fontId="4" fillId="0" borderId="0" xfId="0" applyNumberFormat="1" applyFont="1" applyBorder="1" applyAlignment="1" applyProtection="1">
      <alignment horizontal="center" vertical="top"/>
      <protection/>
    </xf>
    <xf numFmtId="0" fontId="4" fillId="0" borderId="27" xfId="0" applyNumberFormat="1" applyFont="1" applyBorder="1" applyAlignment="1" applyProtection="1">
      <alignment horizontal="center" vertical="top"/>
      <protection/>
    </xf>
    <xf numFmtId="3" fontId="4" fillId="0" borderId="0" xfId="0" applyNumberFormat="1" applyFont="1" applyBorder="1" applyAlignment="1" applyProtection="1">
      <alignment horizontal="center" vertical="top"/>
      <protection/>
    </xf>
    <xf numFmtId="49" fontId="3" fillId="0" borderId="10" xfId="0" applyNumberFormat="1" applyFont="1" applyBorder="1" applyAlignment="1" applyProtection="1">
      <alignment vertical="center"/>
      <protection/>
    </xf>
    <xf numFmtId="0" fontId="4" fillId="0" borderId="10" xfId="0" applyNumberFormat="1" applyFont="1" applyBorder="1" applyAlignment="1" applyProtection="1">
      <alignment vertical="center"/>
      <protection/>
    </xf>
    <xf numFmtId="164" fontId="4" fillId="0" borderId="10" xfId="0" applyNumberFormat="1" applyFont="1" applyBorder="1" applyAlignment="1" applyProtection="1">
      <alignment horizontal="centerContinuous" vertical="top"/>
      <protection/>
    </xf>
    <xf numFmtId="164" fontId="4" fillId="0" borderId="28" xfId="0" applyNumberFormat="1" applyFont="1" applyBorder="1" applyAlignment="1" applyProtection="1">
      <alignment horizontal="centerContinuous" vertical="top"/>
      <protection/>
    </xf>
    <xf numFmtId="0" fontId="4" fillId="0" borderId="29" xfId="55" applyNumberFormat="1" applyFont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68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8" fontId="4" fillId="0" borderId="30" xfId="0" applyNumberFormat="1" applyFont="1" applyFill="1" applyBorder="1" applyAlignment="1">
      <alignment horizontal="right"/>
    </xf>
    <xf numFmtId="168" fontId="4" fillId="0" borderId="0" xfId="0" applyNumberFormat="1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left" indent="1"/>
    </xf>
    <xf numFmtId="168" fontId="4" fillId="0" borderId="0" xfId="63" applyNumberFormat="1" applyFont="1" applyFill="1" applyBorder="1" applyAlignment="1">
      <alignment vertical="top"/>
    </xf>
    <xf numFmtId="168" fontId="4" fillId="0" borderId="31" xfId="63" applyNumberFormat="1" applyFont="1" applyFill="1" applyBorder="1" applyAlignment="1">
      <alignment vertical="top"/>
    </xf>
    <xf numFmtId="168" fontId="4" fillId="0" borderId="0" xfId="0" applyNumberFormat="1" applyFont="1" applyFill="1" applyBorder="1" applyAlignment="1">
      <alignment vertical="top"/>
    </xf>
    <xf numFmtId="168" fontId="4" fillId="0" borderId="30" xfId="0" applyNumberFormat="1" applyFont="1" applyFill="1" applyBorder="1" applyAlignment="1">
      <alignment vertical="top"/>
    </xf>
    <xf numFmtId="0" fontId="3" fillId="33" borderId="0" xfId="0" applyFont="1" applyFill="1" applyBorder="1" applyAlignment="1">
      <alignment horizontal="left" vertical="top" indent="2"/>
    </xf>
    <xf numFmtId="168" fontId="3" fillId="0" borderId="0" xfId="63" applyNumberFormat="1" applyFont="1" applyFill="1" applyBorder="1" applyAlignment="1">
      <alignment vertical="top"/>
    </xf>
    <xf numFmtId="168" fontId="3" fillId="0" borderId="30" xfId="63" applyNumberFormat="1" applyFont="1" applyFill="1" applyBorder="1" applyAlignment="1">
      <alignment vertical="top"/>
    </xf>
    <xf numFmtId="0" fontId="3" fillId="33" borderId="32" xfId="0" applyFont="1" applyFill="1" applyBorder="1" applyAlignment="1">
      <alignment/>
    </xf>
    <xf numFmtId="0" fontId="3" fillId="33" borderId="32" xfId="0" applyFont="1" applyFill="1" applyBorder="1" applyAlignment="1">
      <alignment horizontal="left" vertical="top" indent="2"/>
    </xf>
    <xf numFmtId="168" fontId="3" fillId="0" borderId="32" xfId="63" applyNumberFormat="1" applyFont="1" applyFill="1" applyBorder="1" applyAlignment="1">
      <alignment vertical="top"/>
    </xf>
    <xf numFmtId="168" fontId="3" fillId="0" borderId="33" xfId="63" applyNumberFormat="1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/>
    </xf>
    <xf numFmtId="0" fontId="6" fillId="33" borderId="32" xfId="0" applyFont="1" applyFill="1" applyBorder="1" applyAlignment="1">
      <alignment horizontal="left" vertical="top" indent="1"/>
    </xf>
    <xf numFmtId="169" fontId="6" fillId="0" borderId="32" xfId="66" applyNumberFormat="1" applyFont="1" applyFill="1" applyBorder="1" applyAlignment="1">
      <alignment horizontal="right" vertical="top"/>
    </xf>
    <xf numFmtId="169" fontId="6" fillId="0" borderId="34" xfId="66" applyNumberFormat="1" applyFont="1" applyFill="1" applyBorder="1" applyAlignment="1">
      <alignment horizontal="right" vertical="top"/>
    </xf>
    <xf numFmtId="169" fontId="4" fillId="0" borderId="0" xfId="66" applyNumberFormat="1" applyFont="1" applyFill="1" applyBorder="1" applyAlignment="1">
      <alignment horizontal="right" vertical="top"/>
    </xf>
    <xf numFmtId="169" fontId="4" fillId="0" borderId="30" xfId="66" applyNumberFormat="1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left" vertical="top" indent="1"/>
    </xf>
    <xf numFmtId="168" fontId="3" fillId="0" borderId="0" xfId="66" applyNumberFormat="1" applyFont="1" applyFill="1" applyBorder="1" applyAlignment="1">
      <alignment horizontal="right" vertical="top"/>
    </xf>
    <xf numFmtId="168" fontId="3" fillId="0" borderId="30" xfId="66" applyNumberFormat="1" applyFont="1" applyFill="1" applyBorder="1" applyAlignment="1">
      <alignment horizontal="right" vertical="top"/>
    </xf>
    <xf numFmtId="0" fontId="3" fillId="33" borderId="20" xfId="0" applyFont="1" applyFill="1" applyBorder="1" applyAlignment="1">
      <alignment/>
    </xf>
    <xf numFmtId="0" fontId="4" fillId="33" borderId="20" xfId="0" applyFont="1" applyFill="1" applyBorder="1" applyAlignment="1">
      <alignment horizontal="left" vertical="center"/>
    </xf>
    <xf numFmtId="168" fontId="4" fillId="0" borderId="20" xfId="63" applyNumberFormat="1" applyFont="1" applyFill="1" applyBorder="1" applyAlignment="1">
      <alignment vertical="center"/>
    </xf>
    <xf numFmtId="168" fontId="4" fillId="0" borderId="35" xfId="63" applyNumberFormat="1" applyFont="1" applyFill="1" applyBorder="1" applyAlignment="1">
      <alignment vertical="center"/>
    </xf>
    <xf numFmtId="168" fontId="4" fillId="0" borderId="20" xfId="66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vertical="top"/>
    </xf>
    <xf numFmtId="168" fontId="3" fillId="0" borderId="0" xfId="63" applyNumberFormat="1" applyFont="1" applyFill="1" applyBorder="1" applyAlignment="1">
      <alignment horizontal="right" vertical="top"/>
    </xf>
    <xf numFmtId="168" fontId="3" fillId="0" borderId="30" xfId="63" applyNumberFormat="1" applyFont="1" applyFill="1" applyBorder="1" applyAlignment="1">
      <alignment horizontal="right" vertical="top"/>
    </xf>
    <xf numFmtId="49" fontId="3" fillId="0" borderId="0" xfId="0" applyNumberFormat="1" applyFont="1" applyBorder="1" applyAlignment="1">
      <alignment vertical="top"/>
    </xf>
    <xf numFmtId="168" fontId="3" fillId="0" borderId="0" xfId="0" applyNumberFormat="1" applyFont="1" applyFill="1" applyBorder="1" applyAlignment="1">
      <alignment horizontal="right" vertical="top"/>
    </xf>
    <xf numFmtId="168" fontId="3" fillId="0" borderId="13" xfId="0" applyNumberFormat="1" applyFont="1" applyFill="1" applyBorder="1" applyAlignment="1">
      <alignment horizontal="right" vertical="top"/>
    </xf>
    <xf numFmtId="49" fontId="3" fillId="0" borderId="36" xfId="0" applyNumberFormat="1" applyFont="1" applyBorder="1" applyAlignment="1">
      <alignment vertical="center"/>
    </xf>
    <xf numFmtId="49" fontId="4" fillId="0" borderId="36" xfId="0" applyNumberFormat="1" applyFont="1" applyBorder="1" applyAlignment="1">
      <alignment vertical="center"/>
    </xf>
    <xf numFmtId="168" fontId="4" fillId="0" borderId="36" xfId="0" applyNumberFormat="1" applyFont="1" applyBorder="1" applyAlignment="1">
      <alignment vertical="top"/>
    </xf>
    <xf numFmtId="168" fontId="4" fillId="0" borderId="37" xfId="0" applyNumberFormat="1" applyFont="1" applyBorder="1" applyAlignment="1">
      <alignment vertical="top"/>
    </xf>
    <xf numFmtId="168" fontId="4" fillId="0" borderId="36" xfId="66" applyNumberFormat="1" applyFont="1" applyFill="1" applyBorder="1" applyAlignment="1">
      <alignment vertical="top"/>
    </xf>
    <xf numFmtId="49" fontId="3" fillId="0" borderId="32" xfId="0" applyNumberFormat="1" applyFont="1" applyBorder="1" applyAlignment="1">
      <alignment vertical="center"/>
    </xf>
    <xf numFmtId="169" fontId="6" fillId="0" borderId="32" xfId="66" applyNumberFormat="1" applyFont="1" applyBorder="1" applyAlignment="1">
      <alignment horizontal="right" vertical="center"/>
    </xf>
    <xf numFmtId="169" fontId="6" fillId="0" borderId="34" xfId="66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top"/>
    </xf>
    <xf numFmtId="168" fontId="4" fillId="0" borderId="0" xfId="66" applyNumberFormat="1" applyFont="1" applyAlignment="1">
      <alignment horizontal="right" vertical="top"/>
    </xf>
    <xf numFmtId="168" fontId="4" fillId="0" borderId="30" xfId="66" applyNumberFormat="1" applyFont="1" applyBorder="1" applyAlignment="1">
      <alignment horizontal="right" vertical="top"/>
    </xf>
    <xf numFmtId="168" fontId="4" fillId="33" borderId="0" xfId="66" applyNumberFormat="1" applyFont="1" applyFill="1" applyBorder="1" applyAlignment="1">
      <alignment horizontal="right" vertical="top"/>
    </xf>
    <xf numFmtId="49" fontId="4" fillId="0" borderId="0" xfId="0" applyNumberFormat="1" applyFont="1" applyBorder="1" applyAlignment="1">
      <alignment vertical="top"/>
    </xf>
    <xf numFmtId="168" fontId="4" fillId="0" borderId="0" xfId="66" applyNumberFormat="1" applyFont="1" applyFill="1" applyBorder="1" applyAlignment="1">
      <alignment horizontal="right" vertical="top"/>
    </xf>
    <xf numFmtId="168" fontId="4" fillId="0" borderId="30" xfId="66" applyNumberFormat="1" applyFont="1" applyFill="1" applyBorder="1" applyAlignment="1">
      <alignment horizontal="right" vertical="top"/>
    </xf>
    <xf numFmtId="1" fontId="6" fillId="33" borderId="0" xfId="0" applyNumberFormat="1" applyFont="1" applyFill="1" applyBorder="1" applyAlignment="1">
      <alignment horizontal="left" vertical="top" indent="1"/>
    </xf>
    <xf numFmtId="168" fontId="6" fillId="0" borderId="0" xfId="66" applyNumberFormat="1" applyFont="1" applyFill="1" applyBorder="1" applyAlignment="1">
      <alignment horizontal="right" vertical="top"/>
    </xf>
    <xf numFmtId="168" fontId="6" fillId="0" borderId="30" xfId="66" applyNumberFormat="1" applyFont="1" applyFill="1" applyBorder="1" applyAlignment="1">
      <alignment horizontal="right" vertical="top"/>
    </xf>
    <xf numFmtId="168" fontId="6" fillId="33" borderId="0" xfId="66" applyNumberFormat="1" applyFont="1" applyFill="1" applyBorder="1" applyAlignment="1">
      <alignment horizontal="right" vertical="top"/>
    </xf>
    <xf numFmtId="168" fontId="6" fillId="0" borderId="32" xfId="66" applyNumberFormat="1" applyFont="1" applyFill="1" applyBorder="1" applyAlignment="1">
      <alignment horizontal="right" vertical="top"/>
    </xf>
    <xf numFmtId="168" fontId="6" fillId="0" borderId="33" xfId="66" applyNumberFormat="1" applyFont="1" applyFill="1" applyBorder="1" applyAlignment="1">
      <alignment horizontal="right" vertical="top"/>
    </xf>
    <xf numFmtId="168" fontId="6" fillId="33" borderId="32" xfId="66" applyNumberFormat="1" applyFont="1" applyFill="1" applyBorder="1" applyAlignment="1">
      <alignment horizontal="right" vertical="top"/>
    </xf>
    <xf numFmtId="0" fontId="7" fillId="33" borderId="0" xfId="0" applyFont="1" applyFill="1" applyBorder="1" applyAlignment="1">
      <alignment horizontal="left" vertical="top"/>
    </xf>
    <xf numFmtId="168" fontId="7" fillId="0" borderId="0" xfId="66" applyNumberFormat="1" applyFont="1" applyFill="1" applyBorder="1" applyAlignment="1">
      <alignment horizontal="right" vertical="top"/>
    </xf>
    <xf numFmtId="168" fontId="7" fillId="0" borderId="30" xfId="66" applyNumberFormat="1" applyFont="1" applyFill="1" applyBorder="1" applyAlignment="1">
      <alignment horizontal="right" vertical="top"/>
    </xf>
    <xf numFmtId="168" fontId="7" fillId="33" borderId="0" xfId="66" applyNumberFormat="1" applyFont="1" applyFill="1" applyAlignment="1">
      <alignment horizontal="right" vertical="top"/>
    </xf>
    <xf numFmtId="0" fontId="3" fillId="33" borderId="24" xfId="0" applyFont="1" applyFill="1" applyBorder="1" applyAlignment="1">
      <alignment/>
    </xf>
    <xf numFmtId="0" fontId="6" fillId="33" borderId="24" xfId="0" applyFont="1" applyFill="1" applyBorder="1" applyAlignment="1">
      <alignment horizontal="left" vertical="center"/>
    </xf>
    <xf numFmtId="169" fontId="6" fillId="0" borderId="24" xfId="66" applyNumberFormat="1" applyFont="1" applyFill="1" applyBorder="1" applyAlignment="1">
      <alignment horizontal="right" vertical="center"/>
    </xf>
    <xf numFmtId="169" fontId="6" fillId="0" borderId="38" xfId="66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 vertical="center"/>
    </xf>
    <xf numFmtId="169" fontId="6" fillId="0" borderId="0" xfId="63" applyNumberFormat="1" applyFont="1" applyFill="1" applyBorder="1" applyAlignment="1">
      <alignment horizontal="right" vertical="center"/>
    </xf>
    <xf numFmtId="166" fontId="0" fillId="0" borderId="0" xfId="0" applyNumberFormat="1" applyAlignment="1" applyProtection="1">
      <alignment horizontal="right" vertical="top"/>
      <protection/>
    </xf>
    <xf numFmtId="2" fontId="6" fillId="0" borderId="0" xfId="66" applyNumberFormat="1" applyFont="1" applyFill="1" applyBorder="1" applyAlignment="1">
      <alignment horizontal="right" vertical="top"/>
    </xf>
    <xf numFmtId="166" fontId="3" fillId="0" borderId="0" xfId="0" applyNumberFormat="1" applyFont="1" applyBorder="1" applyAlignment="1">
      <alignment horizontal="right" vertical="top"/>
    </xf>
    <xf numFmtId="49" fontId="6" fillId="0" borderId="0" xfId="0" applyNumberFormat="1" applyFont="1" applyAlignment="1">
      <alignment vertical="center"/>
    </xf>
    <xf numFmtId="2" fontId="6" fillId="0" borderId="0" xfId="63" applyNumberFormat="1" applyFont="1" applyFill="1" applyBorder="1" applyAlignment="1">
      <alignment horizontal="right" vertical="top"/>
    </xf>
    <xf numFmtId="2" fontId="3" fillId="0" borderId="0" xfId="0" applyNumberFormat="1" applyFont="1" applyAlignment="1">
      <alignment horizontal="right" vertical="top"/>
    </xf>
    <xf numFmtId="0" fontId="4" fillId="0" borderId="0" xfId="55" applyNumberFormat="1" applyFont="1" applyFill="1" applyBorder="1" applyAlignment="1" applyProtection="1">
      <alignment vertical="top"/>
      <protection/>
    </xf>
    <xf numFmtId="166" fontId="4" fillId="0" borderId="10" xfId="55" applyNumberFormat="1" applyFont="1" applyFill="1" applyBorder="1" applyAlignment="1">
      <alignment horizontal="left" vertical="top" indent="1"/>
      <protection/>
    </xf>
    <xf numFmtId="0" fontId="4" fillId="0" borderId="16" xfId="55" applyNumberFormat="1" applyFont="1" applyFill="1" applyBorder="1" applyAlignment="1" applyProtection="1">
      <alignment vertical="center"/>
      <protection/>
    </xf>
    <xf numFmtId="0" fontId="4" fillId="0" borderId="16" xfId="55" applyNumberFormat="1" applyFont="1" applyFill="1" applyBorder="1" applyAlignment="1" applyProtection="1">
      <alignment vertical="top"/>
      <protection/>
    </xf>
    <xf numFmtId="166" fontId="4" fillId="0" borderId="16" xfId="55" applyNumberFormat="1" applyFont="1" applyFill="1" applyBorder="1" applyAlignment="1" applyProtection="1">
      <alignment vertical="top"/>
      <protection/>
    </xf>
    <xf numFmtId="166" fontId="4" fillId="0" borderId="18" xfId="55" applyNumberFormat="1" applyFont="1" applyFill="1" applyBorder="1" applyAlignment="1" applyProtection="1">
      <alignment horizontal="left" vertical="top"/>
      <protection/>
    </xf>
    <xf numFmtId="166" fontId="4" fillId="0" borderId="17" xfId="55" applyNumberFormat="1" applyFont="1" applyFill="1" applyBorder="1" applyAlignment="1" applyProtection="1">
      <alignment vertical="top"/>
      <protection/>
    </xf>
    <xf numFmtId="166" fontId="4" fillId="0" borderId="16" xfId="55" applyNumberFormat="1" applyFont="1" applyFill="1" applyBorder="1" applyAlignment="1" applyProtection="1">
      <alignment horizontal="left" vertical="top"/>
      <protection/>
    </xf>
    <xf numFmtId="166" fontId="4" fillId="0" borderId="0" xfId="55" applyNumberFormat="1" applyFont="1" applyFill="1" applyBorder="1" applyAlignment="1">
      <alignment vertical="top"/>
      <protection/>
    </xf>
    <xf numFmtId="164" fontId="4" fillId="0" borderId="14" xfId="55" applyNumberFormat="1" applyFont="1" applyFill="1" applyBorder="1" applyAlignment="1">
      <alignment vertical="top"/>
      <protection/>
    </xf>
    <xf numFmtId="164" fontId="4" fillId="0" borderId="0" xfId="55" applyNumberFormat="1" applyFont="1" applyFill="1" applyBorder="1" applyAlignment="1">
      <alignment vertical="top"/>
      <protection/>
    </xf>
    <xf numFmtId="166" fontId="4" fillId="0" borderId="0" xfId="55" applyNumberFormat="1" applyFont="1" applyFill="1" applyBorder="1" applyAlignment="1" applyProtection="1">
      <alignment vertical="top"/>
      <protection/>
    </xf>
    <xf numFmtId="164" fontId="4" fillId="0" borderId="14" xfId="55" applyNumberFormat="1" applyFont="1" applyFill="1" applyBorder="1" applyAlignment="1" applyProtection="1">
      <alignment vertical="top"/>
      <protection/>
    </xf>
    <xf numFmtId="0" fontId="3" fillId="0" borderId="0" xfId="55" applyNumberFormat="1" applyFont="1" applyFill="1" applyBorder="1" applyAlignment="1">
      <alignment horizontal="left" vertical="top" indent="1"/>
      <protection/>
    </xf>
    <xf numFmtId="166" fontId="3" fillId="0" borderId="0" xfId="55" applyNumberFormat="1" applyFont="1" applyFill="1" applyBorder="1" applyAlignment="1" applyProtection="1">
      <alignment vertical="top"/>
      <protection/>
    </xf>
    <xf numFmtId="164" fontId="3" fillId="0" borderId="14" xfId="55" applyNumberFormat="1" applyFont="1" applyFill="1" applyBorder="1" applyAlignment="1" applyProtection="1">
      <alignment vertical="top"/>
      <protection/>
    </xf>
    <xf numFmtId="0" fontId="3" fillId="0" borderId="0" xfId="55" applyNumberFormat="1" applyFont="1" applyFill="1" applyBorder="1" applyAlignment="1">
      <alignment vertical="center"/>
      <protection/>
    </xf>
    <xf numFmtId="166" fontId="3" fillId="0" borderId="0" xfId="55" applyNumberFormat="1" applyFont="1" applyFill="1" applyBorder="1" applyAlignment="1">
      <alignment vertical="top"/>
      <protection/>
    </xf>
    <xf numFmtId="164" fontId="3" fillId="0" borderId="14" xfId="55" applyNumberFormat="1" applyFont="1" applyFill="1" applyBorder="1" applyAlignment="1">
      <alignment vertical="top"/>
      <protection/>
    </xf>
    <xf numFmtId="164" fontId="3" fillId="0" borderId="14" xfId="55" applyNumberFormat="1" applyFont="1" applyFill="1" applyBorder="1" applyAlignment="1">
      <alignment vertical="center"/>
      <protection/>
    </xf>
    <xf numFmtId="164" fontId="3" fillId="0" borderId="0" xfId="55" applyNumberFormat="1" applyFont="1" applyFill="1" applyBorder="1" applyAlignment="1">
      <alignment vertical="center"/>
      <protection/>
    </xf>
    <xf numFmtId="0" fontId="4" fillId="0" borderId="0" xfId="55" applyNumberFormat="1" applyFont="1" applyFill="1" applyBorder="1" applyAlignment="1">
      <alignment vertical="top"/>
      <protection/>
    </xf>
    <xf numFmtId="0" fontId="3" fillId="0" borderId="0" xfId="55" applyNumberFormat="1" applyFont="1" applyFill="1" applyBorder="1" applyAlignment="1">
      <alignment horizontal="left" vertical="top" wrapText="1" indent="1"/>
      <protection/>
    </xf>
    <xf numFmtId="0" fontId="4" fillId="0" borderId="0" xfId="55" applyFont="1" applyFill="1" applyBorder="1" applyAlignment="1">
      <alignment vertical="center"/>
      <protection/>
    </xf>
    <xf numFmtId="166" fontId="4" fillId="0" borderId="0" xfId="55" applyNumberFormat="1" applyFont="1" applyFill="1" applyBorder="1" applyAlignment="1">
      <alignment vertical="center"/>
      <protection/>
    </xf>
    <xf numFmtId="164" fontId="4" fillId="0" borderId="14" xfId="55" applyNumberFormat="1" applyFont="1" applyFill="1" applyBorder="1" applyAlignment="1">
      <alignment vertical="center"/>
      <protection/>
    </xf>
    <xf numFmtId="164" fontId="4" fillId="0" borderId="0" xfId="55" applyNumberFormat="1" applyFont="1" applyFill="1" applyBorder="1" applyAlignment="1">
      <alignment vertical="center"/>
      <protection/>
    </xf>
    <xf numFmtId="0" fontId="4" fillId="0" borderId="25" xfId="55" applyFont="1" applyFill="1" applyBorder="1" applyAlignment="1">
      <alignment vertical="center"/>
      <protection/>
    </xf>
    <xf numFmtId="0" fontId="4" fillId="0" borderId="25" xfId="55" applyNumberFormat="1" applyFont="1" applyFill="1" applyBorder="1" applyAlignment="1">
      <alignment vertical="center"/>
      <protection/>
    </xf>
    <xf numFmtId="166" fontId="4" fillId="0" borderId="39" xfId="55" applyNumberFormat="1" applyFont="1" applyFill="1" applyBorder="1" applyAlignment="1">
      <alignment vertical="center"/>
      <protection/>
    </xf>
    <xf numFmtId="164" fontId="4" fillId="0" borderId="25" xfId="55" applyNumberFormat="1" applyFont="1" applyFill="1" applyBorder="1" applyAlignment="1">
      <alignment vertical="center"/>
      <protection/>
    </xf>
    <xf numFmtId="49" fontId="6" fillId="0" borderId="0" xfId="55" applyNumberFormat="1" applyFont="1" applyFill="1" applyBorder="1" applyAlignment="1">
      <alignment vertical="center"/>
      <protection/>
    </xf>
    <xf numFmtId="0" fontId="4" fillId="0" borderId="0" xfId="55" applyNumberFormat="1" applyFont="1" applyFill="1" applyBorder="1" applyAlignment="1">
      <alignment vertical="center"/>
      <protection/>
    </xf>
    <xf numFmtId="49" fontId="3" fillId="0" borderId="0" xfId="55" applyNumberFormat="1" applyFont="1" applyFill="1" applyBorder="1" applyAlignment="1">
      <alignment vertical="center"/>
      <protection/>
    </xf>
    <xf numFmtId="0" fontId="4" fillId="0" borderId="40" xfId="0" applyNumberFormat="1" applyFont="1" applyBorder="1" applyAlignment="1" applyProtection="1">
      <alignment horizontal="center" vertical="top"/>
      <protection/>
    </xf>
    <xf numFmtId="164" fontId="4" fillId="0" borderId="11" xfId="0" applyNumberFormat="1" applyFont="1" applyBorder="1" applyAlignment="1" applyProtection="1">
      <alignment horizontal="right" vertical="top"/>
      <protection/>
    </xf>
    <xf numFmtId="164" fontId="4" fillId="0" borderId="28" xfId="0" applyNumberFormat="1" applyFont="1" applyBorder="1" applyAlignment="1" applyProtection="1">
      <alignment horizontal="right" vertical="top"/>
      <protection/>
    </xf>
    <xf numFmtId="164" fontId="4" fillId="0" borderId="41" xfId="0" applyNumberFormat="1" applyFont="1" applyBorder="1" applyAlignment="1" applyProtection="1">
      <alignment horizontal="centerContinuous" vertical="top"/>
      <protection/>
    </xf>
    <xf numFmtId="0" fontId="3" fillId="0" borderId="10" xfId="0" applyFont="1" applyBorder="1" applyAlignment="1" applyProtection="1">
      <alignment horizontal="centerContinuous" vertical="center"/>
      <protection locked="0"/>
    </xf>
    <xf numFmtId="0" fontId="0" fillId="0" borderId="10" xfId="0" applyBorder="1" applyAlignment="1">
      <alignment horizontal="centerContinuous" vertical="top"/>
    </xf>
    <xf numFmtId="0" fontId="4" fillId="0" borderId="0" xfId="0" applyNumberFormat="1" applyFont="1" applyBorder="1" applyAlignment="1" applyProtection="1">
      <alignment vertical="center"/>
      <protection/>
    </xf>
    <xf numFmtId="164" fontId="4" fillId="0" borderId="13" xfId="0" applyNumberFormat="1" applyFont="1" applyBorder="1" applyAlignment="1" applyProtection="1">
      <alignment horizontal="centerContinuous" vertical="top"/>
      <protection/>
    </xf>
    <xf numFmtId="164" fontId="4" fillId="0" borderId="0" xfId="0" applyNumberFormat="1" applyFont="1" applyBorder="1" applyAlignment="1" applyProtection="1">
      <alignment vertical="top"/>
      <protection/>
    </xf>
    <xf numFmtId="164" fontId="4" fillId="0" borderId="42" xfId="0" applyNumberFormat="1" applyFont="1" applyBorder="1" applyAlignment="1" applyProtection="1">
      <alignment vertical="top"/>
      <protection/>
    </xf>
    <xf numFmtId="164" fontId="4" fillId="0" borderId="0" xfId="0" applyNumberFormat="1" applyFont="1" applyBorder="1" applyAlignment="1" applyProtection="1">
      <alignment horizontal="centerContinuous" vertical="top"/>
      <protection/>
    </xf>
    <xf numFmtId="0" fontId="3" fillId="0" borderId="0" xfId="0" applyFont="1" applyBorder="1" applyAlignment="1" applyProtection="1">
      <alignment horizontal="centerContinuous" vertical="center"/>
      <protection locked="0"/>
    </xf>
    <xf numFmtId="0" fontId="0" fillId="0" borderId="0" xfId="0" applyBorder="1" applyAlignment="1">
      <alignment horizontal="centerContinuous" vertical="top"/>
    </xf>
    <xf numFmtId="0" fontId="3" fillId="0" borderId="0" xfId="0" applyNumberFormat="1" applyFont="1" applyBorder="1" applyAlignment="1" applyProtection="1">
      <alignment horizontal="left" vertical="center" indent="1"/>
      <protection/>
    </xf>
    <xf numFmtId="165" fontId="3" fillId="0" borderId="0" xfId="0" applyNumberFormat="1" applyFont="1" applyBorder="1" applyAlignment="1" applyProtection="1">
      <alignment vertical="top"/>
      <protection/>
    </xf>
    <xf numFmtId="165" fontId="3" fillId="0" borderId="14" xfId="0" applyNumberFormat="1" applyFont="1" applyBorder="1" applyAlignment="1" applyProtection="1">
      <alignment vertical="top"/>
      <protection/>
    </xf>
    <xf numFmtId="165" fontId="3" fillId="0" borderId="13" xfId="0" applyNumberFormat="1" applyFont="1" applyBorder="1" applyAlignment="1" applyProtection="1">
      <alignment vertical="top"/>
      <protection/>
    </xf>
    <xf numFmtId="165" fontId="3" fillId="0" borderId="28" xfId="0" applyNumberFormat="1" applyFont="1" applyBorder="1" applyAlignment="1" applyProtection="1">
      <alignment vertical="top"/>
      <protection/>
    </xf>
    <xf numFmtId="165" fontId="3" fillId="0" borderId="10" xfId="0" applyNumberFormat="1" applyFont="1" applyBorder="1" applyAlignment="1" applyProtection="1">
      <alignment vertical="top"/>
      <protection/>
    </xf>
    <xf numFmtId="49" fontId="3" fillId="0" borderId="36" xfId="0" applyNumberFormat="1" applyFont="1" applyBorder="1" applyAlignment="1" applyProtection="1">
      <alignment vertical="center"/>
      <protection/>
    </xf>
    <xf numFmtId="0" fontId="4" fillId="0" borderId="36" xfId="0" applyNumberFormat="1" applyFont="1" applyBorder="1" applyAlignment="1" applyProtection="1">
      <alignment vertical="center"/>
      <protection/>
    </xf>
    <xf numFmtId="164" fontId="4" fillId="0" borderId="36" xfId="0" applyNumberFormat="1" applyFont="1" applyBorder="1" applyAlignment="1" applyProtection="1">
      <alignment horizontal="centerContinuous" vertical="top"/>
      <protection/>
    </xf>
    <xf numFmtId="164" fontId="4" fillId="0" borderId="43" xfId="0" applyNumberFormat="1" applyFont="1" applyBorder="1" applyAlignment="1" applyProtection="1">
      <alignment vertical="top"/>
      <protection/>
    </xf>
    <xf numFmtId="0" fontId="3" fillId="0" borderId="36" xfId="0" applyFont="1" applyBorder="1" applyAlignment="1" applyProtection="1">
      <alignment horizontal="centerContinuous" vertical="center"/>
      <protection locked="0"/>
    </xf>
    <xf numFmtId="0" fontId="0" fillId="0" borderId="36" xfId="0" applyBorder="1" applyAlignment="1">
      <alignment horizontal="centerContinuous" vertical="top"/>
    </xf>
    <xf numFmtId="165" fontId="3" fillId="0" borderId="11" xfId="0" applyNumberFormat="1" applyFont="1" applyBorder="1" applyAlignment="1" applyProtection="1">
      <alignment vertical="top"/>
      <protection/>
    </xf>
    <xf numFmtId="0" fontId="3" fillId="33" borderId="36" xfId="0" applyFont="1" applyFill="1" applyBorder="1" applyAlignment="1">
      <alignment/>
    </xf>
    <xf numFmtId="0" fontId="4" fillId="33" borderId="36" xfId="0" applyFont="1" applyFill="1" applyBorder="1" applyAlignment="1">
      <alignment vertical="top"/>
    </xf>
    <xf numFmtId="165" fontId="4" fillId="0" borderId="36" xfId="0" applyNumberFormat="1" applyFont="1" applyFill="1" applyBorder="1" applyAlignment="1">
      <alignment horizontal="right" vertical="top"/>
    </xf>
    <xf numFmtId="165" fontId="4" fillId="0" borderId="43" xfId="0" applyNumberFormat="1" applyFont="1" applyFill="1" applyBorder="1" applyAlignment="1">
      <alignment horizontal="right" vertical="top"/>
    </xf>
    <xf numFmtId="165" fontId="4" fillId="0" borderId="42" xfId="0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vertical="top"/>
    </xf>
    <xf numFmtId="165" fontId="4" fillId="0" borderId="10" xfId="0" applyNumberFormat="1" applyFont="1" applyFill="1" applyBorder="1" applyAlignment="1">
      <alignment horizontal="right" vertical="top"/>
    </xf>
    <xf numFmtId="165" fontId="4" fillId="0" borderId="11" xfId="0" applyNumberFormat="1" applyFont="1" applyFill="1" applyBorder="1" applyAlignment="1">
      <alignment horizontal="right" vertical="top"/>
    </xf>
    <xf numFmtId="165" fontId="4" fillId="0" borderId="28" xfId="0" applyNumberFormat="1" applyFont="1" applyFill="1" applyBorder="1" applyAlignment="1">
      <alignment horizontal="right" vertical="top"/>
    </xf>
    <xf numFmtId="0" fontId="6" fillId="33" borderId="0" xfId="0" applyFont="1" applyFill="1" applyBorder="1" applyAlignment="1">
      <alignment horizontal="left" vertical="top"/>
    </xf>
    <xf numFmtId="165" fontId="4" fillId="0" borderId="13" xfId="0" applyNumberFormat="1" applyFont="1" applyFill="1" applyBorder="1" applyAlignment="1">
      <alignment horizontal="right"/>
    </xf>
    <xf numFmtId="168" fontId="4" fillId="0" borderId="43" xfId="0" applyNumberFormat="1" applyFont="1" applyFill="1" applyBorder="1" applyAlignment="1">
      <alignment horizontal="right"/>
    </xf>
    <xf numFmtId="168" fontId="4" fillId="0" borderId="13" xfId="0" applyNumberFormat="1" applyFont="1" applyFill="1" applyBorder="1" applyAlignment="1">
      <alignment horizontal="right"/>
    </xf>
    <xf numFmtId="171" fontId="6" fillId="0" borderId="0" xfId="63" applyNumberFormat="1" applyFont="1" applyFill="1" applyBorder="1" applyAlignment="1">
      <alignment horizontal="right" vertical="top"/>
    </xf>
    <xf numFmtId="171" fontId="6" fillId="0" borderId="14" xfId="62" applyNumberFormat="1" applyFont="1" applyFill="1" applyBorder="1" applyAlignment="1">
      <alignment horizontal="right"/>
    </xf>
    <xf numFmtId="171" fontId="6" fillId="0" borderId="13" xfId="62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left" vertical="top"/>
    </xf>
    <xf numFmtId="171" fontId="6" fillId="0" borderId="13" xfId="63" applyNumberFormat="1" applyFont="1" applyFill="1" applyBorder="1" applyAlignment="1">
      <alignment horizontal="right" vertical="top"/>
    </xf>
    <xf numFmtId="171" fontId="4" fillId="0" borderId="14" xfId="0" applyNumberFormat="1" applyFont="1" applyFill="1" applyBorder="1" applyAlignment="1">
      <alignment horizontal="right"/>
    </xf>
    <xf numFmtId="171" fontId="4" fillId="0" borderId="13" xfId="0" applyNumberFormat="1" applyFont="1" applyFill="1" applyBorder="1" applyAlignment="1">
      <alignment horizontal="right"/>
    </xf>
    <xf numFmtId="171" fontId="6" fillId="0" borderId="0" xfId="66" applyNumberFormat="1" applyFont="1" applyFill="1" applyBorder="1" applyAlignment="1">
      <alignment horizontal="right" vertical="top"/>
    </xf>
    <xf numFmtId="171" fontId="6" fillId="0" borderId="14" xfId="63" applyNumberFormat="1" applyFont="1" applyFill="1" applyBorder="1" applyAlignment="1">
      <alignment horizontal="right" vertical="top"/>
    </xf>
    <xf numFmtId="171" fontId="6" fillId="0" borderId="44" xfId="63" applyNumberFormat="1" applyFont="1" applyFill="1" applyBorder="1" applyAlignment="1">
      <alignment horizontal="right" vertical="top"/>
    </xf>
    <xf numFmtId="49" fontId="6" fillId="0" borderId="45" xfId="55" applyNumberFormat="1" applyFont="1" applyFill="1" applyBorder="1" applyAlignment="1">
      <alignment vertical="center"/>
      <protection/>
    </xf>
    <xf numFmtId="49" fontId="3" fillId="0" borderId="45" xfId="0" applyNumberFormat="1" applyFont="1" applyBorder="1" applyAlignment="1">
      <alignment vertical="center"/>
    </xf>
    <xf numFmtId="168" fontId="4" fillId="0" borderId="45" xfId="0" applyNumberFormat="1" applyFont="1" applyFill="1" applyBorder="1" applyAlignment="1">
      <alignment horizontal="right"/>
    </xf>
    <xf numFmtId="169" fontId="6" fillId="0" borderId="45" xfId="66" applyNumberFormat="1" applyFont="1" applyFill="1" applyBorder="1" applyAlignment="1">
      <alignment horizontal="right" vertical="top"/>
    </xf>
    <xf numFmtId="0" fontId="8" fillId="0" borderId="0" xfId="0" applyFont="1" applyAlignment="1">
      <alignment/>
    </xf>
    <xf numFmtId="49" fontId="3" fillId="0" borderId="0" xfId="0" applyNumberFormat="1" applyFont="1" applyBorder="1" applyAlignment="1">
      <alignment vertical="center"/>
    </xf>
    <xf numFmtId="172" fontId="6" fillId="0" borderId="0" xfId="63" applyNumberFormat="1" applyFont="1" applyFill="1" applyBorder="1" applyAlignment="1">
      <alignment horizontal="right" vertical="top"/>
    </xf>
    <xf numFmtId="169" fontId="6" fillId="0" borderId="0" xfId="66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 applyProtection="1">
      <alignment vertical="top"/>
      <protection/>
    </xf>
    <xf numFmtId="49" fontId="2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49" fontId="3" fillId="0" borderId="23" xfId="0" applyNumberFormat="1" applyFont="1" applyBorder="1" applyAlignment="1" applyProtection="1">
      <alignment vertical="center"/>
      <protection/>
    </xf>
    <xf numFmtId="0" fontId="4" fillId="0" borderId="23" xfId="0" applyNumberFormat="1" applyFont="1" applyBorder="1" applyAlignment="1" applyProtection="1">
      <alignment horizontal="centerContinuous" vertical="top"/>
      <protection/>
    </xf>
    <xf numFmtId="0" fontId="4" fillId="0" borderId="27" xfId="0" applyNumberFormat="1" applyFont="1" applyBorder="1" applyAlignment="1" applyProtection="1">
      <alignment horizontal="centerContinuous" vertical="top"/>
      <protection/>
    </xf>
    <xf numFmtId="3" fontId="4" fillId="0" borderId="46" xfId="0" applyNumberFormat="1" applyFont="1" applyBorder="1" applyAlignment="1" applyProtection="1" quotePrefix="1">
      <alignment horizontal="centerContinuous" vertical="top"/>
      <protection/>
    </xf>
    <xf numFmtId="0" fontId="4" fillId="0" borderId="47" xfId="0" applyNumberFormat="1" applyFont="1" applyBorder="1" applyAlignment="1" applyProtection="1">
      <alignment horizontal="centerContinuous" vertical="top"/>
      <protection/>
    </xf>
    <xf numFmtId="166" fontId="4" fillId="0" borderId="23" xfId="0" applyNumberFormat="1" applyFont="1" applyBorder="1" applyAlignment="1">
      <alignment horizontal="centerContinuous" vertical="top"/>
    </xf>
    <xf numFmtId="49" fontId="4" fillId="0" borderId="10" xfId="0" applyNumberFormat="1" applyFont="1" applyBorder="1" applyAlignment="1" applyProtection="1">
      <alignment/>
      <protection/>
    </xf>
    <xf numFmtId="0" fontId="4" fillId="0" borderId="32" xfId="0" applyNumberFormat="1" applyFont="1" applyBorder="1" applyAlignment="1" applyProtection="1">
      <alignment horizontal="center" vertical="top" wrapText="1"/>
      <protection/>
    </xf>
    <xf numFmtId="0" fontId="4" fillId="0" borderId="32" xfId="0" applyNumberFormat="1" applyFont="1" applyBorder="1" applyAlignment="1" applyProtection="1">
      <alignment horizontal="centerContinuous" vertical="top" wrapText="1"/>
      <protection/>
    </xf>
    <xf numFmtId="0" fontId="4" fillId="0" borderId="32" xfId="0" applyNumberFormat="1" applyFont="1" applyBorder="1" applyAlignment="1" applyProtection="1" quotePrefix="1">
      <alignment horizontal="centerContinuous" vertical="top" wrapText="1"/>
      <protection/>
    </xf>
    <xf numFmtId="0" fontId="4" fillId="0" borderId="48" xfId="0" applyNumberFormat="1" applyFont="1" applyBorder="1" applyAlignment="1" applyProtection="1">
      <alignment horizontal="center" vertical="top" wrapText="1"/>
      <protection/>
    </xf>
    <xf numFmtId="0" fontId="4" fillId="0" borderId="10" xfId="0" applyNumberFormat="1" applyFont="1" applyBorder="1" applyAlignment="1" applyProtection="1">
      <alignment horizontal="center" vertical="top" wrapText="1"/>
      <protection/>
    </xf>
    <xf numFmtId="49" fontId="4" fillId="0" borderId="36" xfId="0" applyNumberFormat="1" applyFont="1" applyBorder="1" applyAlignment="1" applyProtection="1">
      <alignment vertical="center"/>
      <protection/>
    </xf>
    <xf numFmtId="49" fontId="4" fillId="0" borderId="36" xfId="0" applyNumberFormat="1" applyFont="1" applyBorder="1" applyAlignment="1" applyProtection="1">
      <alignment vertical="top" wrapText="1"/>
      <protection/>
    </xf>
    <xf numFmtId="168" fontId="4" fillId="0" borderId="0" xfId="0" applyNumberFormat="1" applyFont="1" applyBorder="1" applyAlignment="1" applyProtection="1">
      <alignment horizontal="right" vertical="top"/>
      <protection/>
    </xf>
    <xf numFmtId="168" fontId="4" fillId="0" borderId="15" xfId="0" applyNumberFormat="1" applyFont="1" applyBorder="1" applyAlignment="1" applyProtection="1">
      <alignment horizontal="right" vertical="top"/>
      <protection/>
    </xf>
    <xf numFmtId="168" fontId="4" fillId="0" borderId="20" xfId="0" applyNumberFormat="1" applyFont="1" applyBorder="1" applyAlignment="1" applyProtection="1">
      <alignment horizontal="right" vertical="top"/>
      <protection/>
    </xf>
    <xf numFmtId="0" fontId="3" fillId="0" borderId="0" xfId="0" applyNumberFormat="1" applyFont="1" applyAlignment="1">
      <alignment horizontal="left" vertical="top"/>
    </xf>
    <xf numFmtId="168" fontId="3" fillId="0" borderId="0" xfId="0" applyNumberFormat="1" applyFont="1" applyFill="1" applyBorder="1" applyAlignment="1" applyProtection="1">
      <alignment horizontal="right" vertical="top"/>
      <protection/>
    </xf>
    <xf numFmtId="168" fontId="6" fillId="0" borderId="13" xfId="0" applyNumberFormat="1" applyFont="1" applyFill="1" applyBorder="1" applyAlignment="1" applyProtection="1">
      <alignment horizontal="right" vertical="top"/>
      <protection/>
    </xf>
    <xf numFmtId="168" fontId="3" fillId="0" borderId="13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left" vertical="top"/>
    </xf>
    <xf numFmtId="168" fontId="4" fillId="0" borderId="0" xfId="0" applyNumberFormat="1" applyFont="1" applyBorder="1" applyAlignment="1">
      <alignment horizontal="right" vertical="top"/>
    </xf>
    <xf numFmtId="168" fontId="4" fillId="0" borderId="13" xfId="0" applyNumberFormat="1" applyFont="1" applyBorder="1" applyAlignment="1">
      <alignment horizontal="right" vertical="top"/>
    </xf>
    <xf numFmtId="0" fontId="6" fillId="0" borderId="0" xfId="0" applyNumberFormat="1" applyFont="1" applyBorder="1" applyAlignment="1">
      <alignment horizontal="left" vertical="top"/>
    </xf>
    <xf numFmtId="168" fontId="4" fillId="0" borderId="0" xfId="65" applyNumberFormat="1" applyFont="1" applyFill="1" applyBorder="1" applyAlignment="1" applyProtection="1">
      <alignment horizontal="right" vertical="top"/>
      <protection/>
    </xf>
    <xf numFmtId="168" fontId="3" fillId="0" borderId="0" xfId="0" applyNumberFormat="1" applyFont="1" applyAlignment="1">
      <alignment horizontal="right" vertical="top"/>
    </xf>
    <xf numFmtId="0" fontId="6" fillId="0" borderId="0" xfId="0" applyNumberFormat="1" applyFont="1" applyBorder="1" applyAlignment="1" applyProtection="1">
      <alignment horizontal="left" vertical="top" indent="1"/>
      <protection/>
    </xf>
    <xf numFmtId="168" fontId="6" fillId="0" borderId="0" xfId="0" applyNumberFormat="1" applyFont="1" applyFill="1" applyBorder="1" applyAlignment="1">
      <alignment horizontal="right" vertical="top"/>
    </xf>
    <xf numFmtId="168" fontId="6" fillId="0" borderId="0" xfId="0" applyNumberFormat="1" applyFont="1" applyFill="1" applyBorder="1" applyAlignment="1" applyProtection="1">
      <alignment horizontal="right" vertical="top"/>
      <protection/>
    </xf>
    <xf numFmtId="168" fontId="6" fillId="0" borderId="14" xfId="0" applyNumberFormat="1" applyFont="1" applyFill="1" applyBorder="1" applyAlignment="1" applyProtection="1">
      <alignment horizontal="right" vertical="top"/>
      <protection/>
    </xf>
    <xf numFmtId="0" fontId="6" fillId="0" borderId="0" xfId="0" applyNumberFormat="1" applyFont="1" applyBorder="1" applyAlignment="1" applyProtection="1">
      <alignment horizontal="left" vertical="top" wrapText="1" indent="1"/>
      <protection/>
    </xf>
    <xf numFmtId="168" fontId="6" fillId="0" borderId="0" xfId="0" applyNumberFormat="1" applyFont="1" applyBorder="1" applyAlignment="1">
      <alignment horizontal="right" vertical="top"/>
    </xf>
    <xf numFmtId="49" fontId="3" fillId="0" borderId="32" xfId="0" applyNumberFormat="1" applyFont="1" applyBorder="1" applyAlignment="1" applyProtection="1">
      <alignment vertical="center"/>
      <protection/>
    </xf>
    <xf numFmtId="0" fontId="6" fillId="0" borderId="32" xfId="0" applyNumberFormat="1" applyFont="1" applyBorder="1" applyAlignment="1" applyProtection="1">
      <alignment horizontal="left" vertical="top" wrapText="1" indent="1"/>
      <protection/>
    </xf>
    <xf numFmtId="168" fontId="6" fillId="0" borderId="32" xfId="0" applyNumberFormat="1" applyFont="1" applyBorder="1" applyAlignment="1">
      <alignment horizontal="right" vertical="top"/>
    </xf>
    <xf numFmtId="168" fontId="6" fillId="0" borderId="32" xfId="0" applyNumberFormat="1" applyFont="1" applyFill="1" applyBorder="1" applyAlignment="1" applyProtection="1">
      <alignment horizontal="right" vertical="top"/>
      <protection/>
    </xf>
    <xf numFmtId="168" fontId="6" fillId="0" borderId="10" xfId="0" applyNumberFormat="1" applyFont="1" applyFill="1" applyBorder="1" applyAlignment="1" applyProtection="1">
      <alignment horizontal="right" vertical="top"/>
      <protection/>
    </xf>
    <xf numFmtId="168" fontId="6" fillId="0" borderId="49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Border="1" applyAlignment="1" applyProtection="1">
      <alignment horizontal="left" vertical="top"/>
      <protection/>
    </xf>
    <xf numFmtId="168" fontId="4" fillId="0" borderId="0" xfId="0" applyNumberFormat="1" applyFont="1" applyFill="1" applyBorder="1" applyAlignment="1" applyProtection="1">
      <alignment horizontal="right" vertical="top"/>
      <protection/>
    </xf>
    <xf numFmtId="168" fontId="4" fillId="0" borderId="14" xfId="0" applyNumberFormat="1" applyFont="1" applyFill="1" applyBorder="1" applyAlignment="1" applyProtection="1">
      <alignment horizontal="right" vertical="top"/>
      <protection/>
    </xf>
    <xf numFmtId="168" fontId="4" fillId="0" borderId="20" xfId="0" applyNumberFormat="1" applyFont="1" applyFill="1" applyBorder="1" applyAlignment="1" applyProtection="1">
      <alignment horizontal="right" vertical="top"/>
      <protection/>
    </xf>
    <xf numFmtId="0" fontId="3" fillId="0" borderId="0" xfId="0" applyFont="1" applyBorder="1" applyAlignment="1" applyProtection="1">
      <alignment/>
      <protection/>
    </xf>
    <xf numFmtId="168" fontId="3" fillId="0" borderId="15" xfId="0" applyNumberFormat="1" applyFont="1" applyFill="1" applyBorder="1" applyAlignment="1" applyProtection="1">
      <alignment horizontal="right" vertical="top"/>
      <protection/>
    </xf>
    <xf numFmtId="168" fontId="3" fillId="0" borderId="0" xfId="65" applyNumberFormat="1" applyFont="1" applyFill="1" applyBorder="1" applyAlignment="1" applyProtection="1">
      <alignment horizontal="right" vertical="top"/>
      <protection/>
    </xf>
    <xf numFmtId="166" fontId="3" fillId="0" borderId="24" xfId="0" applyNumberFormat="1" applyFont="1" applyFill="1" applyBorder="1" applyAlignment="1">
      <alignment horizontal="right" vertical="top"/>
    </xf>
    <xf numFmtId="0" fontId="6" fillId="0" borderId="24" xfId="0" applyNumberFormat="1" applyFont="1" applyFill="1" applyBorder="1" applyAlignment="1" applyProtection="1">
      <alignment horizontal="left" vertical="top" indent="1"/>
      <protection/>
    </xf>
    <xf numFmtId="168" fontId="6" fillId="0" borderId="24" xfId="0" applyNumberFormat="1" applyFont="1" applyFill="1" applyBorder="1" applyAlignment="1">
      <alignment horizontal="right" vertical="top"/>
    </xf>
    <xf numFmtId="168" fontId="6" fillId="0" borderId="24" xfId="0" applyNumberFormat="1" applyFont="1" applyFill="1" applyBorder="1" applyAlignment="1" applyProtection="1">
      <alignment horizontal="right" vertical="top"/>
      <protection/>
    </xf>
    <xf numFmtId="168" fontId="6" fillId="0" borderId="50" xfId="0" applyNumberFormat="1" applyFont="1" applyFill="1" applyBorder="1" applyAlignment="1" applyProtection="1">
      <alignment horizontal="right" vertical="top"/>
      <protection/>
    </xf>
    <xf numFmtId="49" fontId="6" fillId="0" borderId="0" xfId="0" applyNumberFormat="1" applyFont="1" applyBorder="1" applyAlignment="1" applyProtection="1">
      <alignment vertical="center"/>
      <protection/>
    </xf>
    <xf numFmtId="169" fontId="4" fillId="0" borderId="0" xfId="65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Alignment="1">
      <alignment vertical="top"/>
    </xf>
    <xf numFmtId="3" fontId="4" fillId="0" borderId="0" xfId="0" applyNumberFormat="1" applyFont="1" applyFill="1" applyBorder="1" applyAlignment="1" applyProtection="1">
      <alignment horizontal="center" vertical="top"/>
      <protection/>
    </xf>
    <xf numFmtId="3" fontId="4" fillId="0" borderId="51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0" fontId="10" fillId="0" borderId="10" xfId="57" applyNumberFormat="1" applyFont="1" applyFill="1" applyBorder="1" applyAlignment="1" applyProtection="1">
      <alignment/>
      <protection/>
    </xf>
    <xf numFmtId="0" fontId="10" fillId="0" borderId="10" xfId="57" applyNumberFormat="1" applyFont="1" applyFill="1" applyBorder="1" applyAlignment="1" applyProtection="1" quotePrefix="1">
      <alignment horizontal="centerContinuous" vertical="top"/>
      <protection/>
    </xf>
    <xf numFmtId="166" fontId="4" fillId="0" borderId="10" xfId="0" applyNumberFormat="1" applyFont="1" applyFill="1" applyBorder="1" applyAlignment="1">
      <alignment horizontal="centerContinuous" vertical="top"/>
    </xf>
    <xf numFmtId="166" fontId="4" fillId="0" borderId="52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0" fillId="0" borderId="0" xfId="57" applyNumberFormat="1" applyFont="1" applyFill="1" applyBorder="1" applyAlignment="1" applyProtection="1">
      <alignment vertical="top"/>
      <protection/>
    </xf>
    <xf numFmtId="166" fontId="11" fillId="0" borderId="0" xfId="64" applyNumberFormat="1" applyFont="1" applyFill="1" applyBorder="1" applyAlignment="1" applyProtection="1">
      <alignment horizontal="right" vertical="top"/>
      <protection/>
    </xf>
    <xf numFmtId="166" fontId="3" fillId="0" borderId="0" xfId="0" applyNumberFormat="1" applyFont="1" applyFill="1" applyBorder="1" applyAlignment="1" applyProtection="1">
      <alignment horizontal="right" vertical="top"/>
      <protection/>
    </xf>
    <xf numFmtId="166" fontId="3" fillId="0" borderId="31" xfId="0" applyNumberFormat="1" applyFont="1" applyFill="1" applyBorder="1" applyAlignment="1">
      <alignment horizontal="right" vertical="top"/>
    </xf>
    <xf numFmtId="0" fontId="10" fillId="0" borderId="0" xfId="57" applyNumberFormat="1" applyFont="1" applyFill="1" applyBorder="1" applyAlignment="1" applyProtection="1">
      <alignment horizontal="left" vertical="top" indent="1"/>
      <protection/>
    </xf>
    <xf numFmtId="168" fontId="10" fillId="0" borderId="0" xfId="64" applyNumberFormat="1" applyFont="1" applyFill="1" applyBorder="1" applyAlignment="1" applyProtection="1">
      <alignment horizontal="right" vertical="top"/>
      <protection/>
    </xf>
    <xf numFmtId="168" fontId="10" fillId="0" borderId="30" xfId="64" applyNumberFormat="1" applyFont="1" applyFill="1" applyBorder="1" applyAlignment="1" applyProtection="1">
      <alignment horizontal="right" vertical="top"/>
      <protection/>
    </xf>
    <xf numFmtId="168" fontId="10" fillId="0" borderId="31" xfId="64" applyNumberFormat="1" applyFont="1" applyFill="1" applyBorder="1" applyAlignment="1" applyProtection="1">
      <alignment horizontal="right" vertical="top"/>
      <protection/>
    </xf>
    <xf numFmtId="0" fontId="11" fillId="0" borderId="0" xfId="57" applyNumberFormat="1" applyFont="1" applyFill="1" applyBorder="1" applyAlignment="1" applyProtection="1">
      <alignment horizontal="left" vertical="top" indent="1"/>
      <protection/>
    </xf>
    <xf numFmtId="168" fontId="3" fillId="0" borderId="30" xfId="0" applyNumberFormat="1" applyFont="1" applyFill="1" applyBorder="1" applyAlignment="1">
      <alignment horizontal="right" vertical="top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top" indent="1"/>
    </xf>
    <xf numFmtId="168" fontId="4" fillId="0" borderId="31" xfId="0" applyNumberFormat="1" applyFont="1" applyFill="1" applyBorder="1" applyAlignment="1">
      <alignment horizontal="right" vertical="top"/>
    </xf>
    <xf numFmtId="166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top" wrapText="1" indent="1"/>
    </xf>
    <xf numFmtId="0" fontId="3" fillId="0" borderId="16" xfId="0" applyNumberFormat="1" applyFont="1" applyFill="1" applyBorder="1" applyAlignment="1">
      <alignment vertical="center"/>
    </xf>
    <xf numFmtId="0" fontId="4" fillId="0" borderId="16" xfId="0" applyNumberFormat="1" applyFont="1" applyFill="1" applyBorder="1" applyAlignment="1">
      <alignment vertical="center"/>
    </xf>
    <xf numFmtId="168" fontId="4" fillId="0" borderId="16" xfId="0" applyNumberFormat="1" applyFont="1" applyFill="1" applyBorder="1" applyAlignment="1">
      <alignment horizontal="right" vertical="center"/>
    </xf>
    <xf numFmtId="168" fontId="4" fillId="0" borderId="53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 indent="1"/>
    </xf>
    <xf numFmtId="173" fontId="3" fillId="0" borderId="0" xfId="0" applyNumberFormat="1" applyFont="1" applyFill="1" applyBorder="1" applyAlignment="1">
      <alignment horizontal="right" vertical="top"/>
    </xf>
    <xf numFmtId="173" fontId="3" fillId="0" borderId="31" xfId="0" applyNumberFormat="1" applyFont="1" applyFill="1" applyBorder="1" applyAlignment="1">
      <alignment horizontal="right" vertical="top"/>
    </xf>
    <xf numFmtId="0" fontId="3" fillId="0" borderId="24" xfId="0" applyNumberFormat="1" applyFont="1" applyFill="1" applyBorder="1" applyAlignment="1">
      <alignment vertical="center"/>
    </xf>
    <xf numFmtId="0" fontId="3" fillId="0" borderId="24" xfId="0" applyNumberFormat="1" applyFont="1" applyFill="1" applyBorder="1" applyAlignment="1">
      <alignment horizontal="left" vertical="center" indent="1"/>
    </xf>
    <xf numFmtId="173" fontId="3" fillId="0" borderId="24" xfId="0" applyNumberFormat="1" applyFont="1" applyFill="1" applyBorder="1" applyAlignment="1">
      <alignment horizontal="right" vertical="top"/>
    </xf>
    <xf numFmtId="173" fontId="3" fillId="0" borderId="38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vertical="center"/>
    </xf>
    <xf numFmtId="49" fontId="6" fillId="0" borderId="23" xfId="0" applyNumberFormat="1" applyFont="1" applyFill="1" applyBorder="1" applyAlignment="1">
      <alignment vertical="center"/>
    </xf>
    <xf numFmtId="166" fontId="3" fillId="0" borderId="23" xfId="0" applyNumberFormat="1" applyFont="1" applyFill="1" applyBorder="1" applyAlignment="1">
      <alignment vertical="center"/>
    </xf>
    <xf numFmtId="0" fontId="2" fillId="0" borderId="24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49" fontId="4" fillId="0" borderId="23" xfId="0" applyNumberFormat="1" applyFont="1" applyBorder="1" applyAlignment="1" applyProtection="1">
      <alignment/>
      <protection/>
    </xf>
    <xf numFmtId="0" fontId="4" fillId="0" borderId="23" xfId="0" applyNumberFormat="1" applyFont="1" applyBorder="1" applyAlignment="1" applyProtection="1">
      <alignment horizontal="center" vertical="top" wrapText="1"/>
      <protection/>
    </xf>
    <xf numFmtId="0" fontId="4" fillId="0" borderId="47" xfId="0" applyNumberFormat="1" applyFont="1" applyBorder="1" applyAlignment="1" applyProtection="1">
      <alignment horizontal="center" vertical="top" wrapText="1"/>
      <protection/>
    </xf>
    <xf numFmtId="49" fontId="4" fillId="0" borderId="32" xfId="0" applyNumberFormat="1" applyFont="1" applyBorder="1" applyAlignment="1" applyProtection="1">
      <alignment/>
      <protection/>
    </xf>
    <xf numFmtId="0" fontId="4" fillId="0" borderId="0" xfId="0" applyNumberFormat="1" applyFont="1" applyFill="1" applyBorder="1" applyAlignment="1">
      <alignment vertical="top"/>
    </xf>
    <xf numFmtId="165" fontId="11" fillId="0" borderId="0" xfId="58" applyNumberFormat="1" applyFont="1" applyFill="1" applyBorder="1" applyAlignment="1" applyProtection="1">
      <alignment vertical="top"/>
      <protection/>
    </xf>
    <xf numFmtId="165" fontId="11" fillId="0" borderId="14" xfId="58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>
      <alignment vertical="center"/>
    </xf>
    <xf numFmtId="174" fontId="10" fillId="0" borderId="0" xfId="58" applyNumberFormat="1" applyFont="1" applyFill="1" applyBorder="1" applyAlignment="1" applyProtection="1">
      <alignment vertical="top"/>
      <protection/>
    </xf>
    <xf numFmtId="174" fontId="10" fillId="0" borderId="15" xfId="58" applyNumberFormat="1" applyFont="1" applyFill="1" applyBorder="1" applyAlignment="1" applyProtection="1">
      <alignment vertical="top"/>
      <protection/>
    </xf>
    <xf numFmtId="0" fontId="6" fillId="0" borderId="0" xfId="0" applyNumberFormat="1" applyFont="1" applyBorder="1" applyAlignment="1">
      <alignment horizontal="left" vertical="center"/>
    </xf>
    <xf numFmtId="174" fontId="12" fillId="0" borderId="0" xfId="58" applyNumberFormat="1" applyFont="1" applyFill="1" applyBorder="1" applyAlignment="1" applyProtection="1">
      <alignment vertical="top"/>
      <protection/>
    </xf>
    <xf numFmtId="174" fontId="12" fillId="0" borderId="14" xfId="58" applyNumberFormat="1" applyFont="1" applyFill="1" applyBorder="1" applyAlignment="1" applyProtection="1">
      <alignment horizontal="right" vertical="top"/>
      <protection/>
    </xf>
    <xf numFmtId="174" fontId="12" fillId="0" borderId="0" xfId="58" applyNumberFormat="1" applyFont="1" applyFill="1" applyBorder="1" applyAlignment="1" applyProtection="1">
      <alignment horizontal="right" vertical="top"/>
      <protection/>
    </xf>
    <xf numFmtId="174" fontId="12" fillId="0" borderId="15" xfId="58" applyNumberFormat="1" applyFont="1" applyFill="1" applyBorder="1" applyAlignment="1" applyProtection="1">
      <alignment horizontal="right" vertical="top"/>
      <protection/>
    </xf>
    <xf numFmtId="174" fontId="10" fillId="0" borderId="15" xfId="58" applyNumberFormat="1" applyFont="1" applyFill="1" applyBorder="1" applyAlignment="1" applyProtection="1">
      <alignment horizontal="right" vertical="top"/>
      <protection/>
    </xf>
    <xf numFmtId="174" fontId="4" fillId="0" borderId="0" xfId="0" applyNumberFormat="1" applyFont="1" applyFill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left" vertical="top" indent="1"/>
    </xf>
    <xf numFmtId="174" fontId="11" fillId="0" borderId="0" xfId="58" applyNumberFormat="1" applyFont="1" applyFill="1" applyBorder="1" applyAlignment="1" applyProtection="1">
      <alignment vertical="top"/>
      <protection/>
    </xf>
    <xf numFmtId="174" fontId="11" fillId="0" borderId="15" xfId="58" applyNumberFormat="1" applyFont="1" applyFill="1" applyBorder="1" applyAlignment="1" applyProtection="1">
      <alignment vertical="top"/>
      <protection/>
    </xf>
    <xf numFmtId="174" fontId="10" fillId="0" borderId="12" xfId="58" applyNumberFormat="1" applyFont="1" applyFill="1" applyBorder="1" applyAlignment="1" applyProtection="1">
      <alignment vertical="top"/>
      <protection/>
    </xf>
    <xf numFmtId="0" fontId="4" fillId="0" borderId="25" xfId="0" applyNumberFormat="1" applyFont="1" applyFill="1" applyBorder="1" applyAlignment="1">
      <alignment vertical="center"/>
    </xf>
    <xf numFmtId="174" fontId="10" fillId="0" borderId="25" xfId="58" applyNumberFormat="1" applyFont="1" applyFill="1" applyBorder="1" applyAlignment="1" applyProtection="1">
      <alignment vertical="center"/>
      <protection/>
    </xf>
    <xf numFmtId="174" fontId="10" fillId="0" borderId="50" xfId="58" applyNumberFormat="1" applyFont="1" applyFill="1" applyBorder="1" applyAlignment="1" applyProtection="1">
      <alignment horizontal="right" vertical="center"/>
      <protection/>
    </xf>
    <xf numFmtId="174" fontId="4" fillId="0" borderId="25" xfId="0" applyNumberFormat="1" applyFont="1" applyFill="1" applyBorder="1" applyAlignment="1">
      <alignment horizontal="right" vertical="center"/>
    </xf>
    <xf numFmtId="49" fontId="6" fillId="0" borderId="0" xfId="59" applyNumberFormat="1" applyFont="1" applyFill="1" applyBorder="1" applyAlignment="1" applyProtection="1">
      <alignment horizontal="left" vertical="top" indent="1"/>
      <protection/>
    </xf>
    <xf numFmtId="49" fontId="3" fillId="0" borderId="0" xfId="59" applyNumberFormat="1" applyFont="1" applyFill="1" applyBorder="1" applyAlignment="1" applyProtection="1">
      <alignment horizontal="left" vertical="top" wrapText="1" indent="1"/>
      <protection/>
    </xf>
    <xf numFmtId="49" fontId="3" fillId="0" borderId="0" xfId="59" applyNumberFormat="1" applyFont="1" applyFill="1" applyBorder="1" applyAlignment="1" applyProtection="1">
      <alignment horizontal="left" vertical="top" inden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23" xfId="0" applyNumberFormat="1" applyFont="1" applyFill="1" applyBorder="1" applyAlignment="1" applyProtection="1">
      <alignment horizontal="right" vertical="top"/>
      <protection/>
    </xf>
    <xf numFmtId="166" fontId="4" fillId="0" borderId="46" xfId="0" applyNumberFormat="1" applyFont="1" applyFill="1" applyBorder="1" applyAlignment="1" applyProtection="1">
      <alignment horizontal="right" vertical="top"/>
      <protection/>
    </xf>
    <xf numFmtId="166" fontId="4" fillId="0" borderId="23" xfId="0" applyNumberFormat="1" applyFont="1" applyFill="1" applyBorder="1" applyAlignment="1" applyProtection="1">
      <alignment horizontal="right" vertical="top"/>
      <protection/>
    </xf>
    <xf numFmtId="166" fontId="4" fillId="0" borderId="23" xfId="0" applyNumberFormat="1" applyFont="1" applyFill="1" applyBorder="1" applyAlignment="1" applyProtection="1" quotePrefix="1">
      <alignment horizontal="right" vertical="top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>
      <alignment horizontal="center" vertical="top"/>
    </xf>
    <xf numFmtId="0" fontId="4" fillId="0" borderId="12" xfId="0" applyNumberFormat="1" applyFont="1" applyFill="1" applyBorder="1" applyAlignment="1">
      <alignment horizontal="center" vertical="top"/>
    </xf>
    <xf numFmtId="166" fontId="4" fillId="0" borderId="0" xfId="0" applyNumberFormat="1" applyFont="1" applyFill="1" applyBorder="1" applyAlignment="1">
      <alignment horizontal="centerContinuous" vertical="top" wrapText="1"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166" fontId="3" fillId="0" borderId="0" xfId="0" applyNumberFormat="1" applyFont="1" applyFill="1" applyBorder="1" applyAlignment="1" applyProtection="1">
      <alignment vertical="top"/>
      <protection/>
    </xf>
    <xf numFmtId="166" fontId="3" fillId="0" borderId="43" xfId="0" applyNumberFormat="1" applyFont="1" applyFill="1" applyBorder="1" applyAlignment="1" applyProtection="1">
      <alignment vertical="top"/>
      <protection/>
    </xf>
    <xf numFmtId="166" fontId="3" fillId="0" borderId="36" xfId="0" applyNumberFormat="1" applyFont="1" applyFill="1" applyBorder="1" applyAlignment="1" applyProtection="1">
      <alignment vertical="top"/>
      <protection/>
    </xf>
    <xf numFmtId="166" fontId="3" fillId="0" borderId="14" xfId="0" applyNumberFormat="1" applyFont="1" applyFill="1" applyBorder="1" applyAlignment="1" applyProtection="1">
      <alignment vertical="top"/>
      <protection/>
    </xf>
    <xf numFmtId="166" fontId="3" fillId="0" borderId="11" xfId="0" applyNumberFormat="1" applyFont="1" applyFill="1" applyBorder="1" applyAlignment="1" applyProtection="1">
      <alignment vertical="top"/>
      <protection/>
    </xf>
    <xf numFmtId="0" fontId="3" fillId="0" borderId="25" xfId="0" applyNumberFormat="1" applyFont="1" applyFill="1" applyBorder="1" applyAlignment="1" applyProtection="1">
      <alignment vertical="center"/>
      <protection/>
    </xf>
    <xf numFmtId="3" fontId="4" fillId="0" borderId="25" xfId="0" applyNumberFormat="1" applyFont="1" applyBorder="1" applyAlignment="1">
      <alignment vertical="center"/>
    </xf>
    <xf numFmtId="166" fontId="4" fillId="0" borderId="25" xfId="0" applyNumberFormat="1" applyFont="1" applyFill="1" applyBorder="1" applyAlignment="1">
      <alignment vertical="center"/>
    </xf>
    <xf numFmtId="166" fontId="4" fillId="0" borderId="54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3" fillId="0" borderId="23" xfId="0" applyNumberFormat="1" applyFont="1" applyBorder="1" applyAlignment="1" applyProtection="1">
      <alignment vertical="top"/>
      <protection/>
    </xf>
    <xf numFmtId="49" fontId="4" fillId="0" borderId="55" xfId="42" applyNumberFormat="1" applyFont="1" applyBorder="1" applyAlignment="1" applyProtection="1" quotePrefix="1">
      <alignment horizontal="centerContinuous" vertical="top"/>
      <protection/>
    </xf>
    <xf numFmtId="175" fontId="4" fillId="0" borderId="56" xfId="42" applyNumberFormat="1" applyFont="1" applyBorder="1" applyAlignment="1" applyProtection="1">
      <alignment horizontal="centerContinuous" vertical="top"/>
      <protection/>
    </xf>
    <xf numFmtId="0" fontId="4" fillId="0" borderId="10" xfId="0" applyNumberFormat="1" applyFont="1" applyBorder="1" applyAlignment="1" applyProtection="1">
      <alignment/>
      <protection/>
    </xf>
    <xf numFmtId="0" fontId="4" fillId="0" borderId="10" xfId="42" applyNumberFormat="1" applyFont="1" applyBorder="1" applyAlignment="1" applyProtection="1">
      <alignment horizontal="center" vertical="top" wrapText="1"/>
      <protection/>
    </xf>
    <xf numFmtId="0" fontId="4" fillId="0" borderId="28" xfId="42" applyNumberFormat="1" applyFont="1" applyBorder="1" applyAlignment="1" applyProtection="1">
      <alignment horizontal="center" vertical="top" wrapText="1"/>
      <protection/>
    </xf>
    <xf numFmtId="0" fontId="4" fillId="0" borderId="14" xfId="42" applyNumberFormat="1" applyFont="1" applyBorder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left" wrapText="1"/>
      <protection/>
    </xf>
    <xf numFmtId="0" fontId="3" fillId="0" borderId="0" xfId="0" applyNumberFormat="1" applyFont="1" applyAlignment="1" applyProtection="1">
      <alignment horizontal="left" vertical="top" wrapText="1"/>
      <protection/>
    </xf>
    <xf numFmtId="167" fontId="3" fillId="0" borderId="0" xfId="0" applyNumberFormat="1" applyFont="1" applyAlignment="1">
      <alignment vertical="top"/>
    </xf>
    <xf numFmtId="167" fontId="3" fillId="0" borderId="57" xfId="0" applyNumberFormat="1" applyFont="1" applyBorder="1" applyAlignment="1">
      <alignment vertical="top"/>
    </xf>
    <xf numFmtId="167" fontId="3" fillId="0" borderId="15" xfId="0" applyNumberFormat="1" applyFont="1" applyBorder="1" applyAlignment="1">
      <alignment vertical="top"/>
    </xf>
    <xf numFmtId="0" fontId="3" fillId="0" borderId="0" xfId="0" applyNumberFormat="1" applyFont="1" applyFill="1" applyAlignment="1" applyProtection="1">
      <alignment horizontal="left" vertical="top" wrapText="1"/>
      <protection/>
    </xf>
    <xf numFmtId="0" fontId="4" fillId="0" borderId="0" xfId="0" applyNumberFormat="1" applyFont="1" applyAlignment="1" applyProtection="1">
      <alignment horizontal="left"/>
      <protection/>
    </xf>
    <xf numFmtId="0" fontId="3" fillId="0" borderId="0" xfId="0" applyNumberFormat="1" applyFont="1" applyFill="1" applyAlignment="1" applyProtection="1">
      <alignment horizontal="left" wrapText="1"/>
      <protection/>
    </xf>
    <xf numFmtId="0" fontId="4" fillId="0" borderId="0" xfId="0" applyNumberFormat="1" applyFont="1" applyAlignment="1" applyProtection="1">
      <alignment horizontal="left" wrapText="1"/>
      <protection/>
    </xf>
    <xf numFmtId="167" fontId="3" fillId="0" borderId="0" xfId="0" applyNumberFormat="1" applyFont="1" applyFill="1" applyAlignment="1">
      <alignment vertical="top"/>
    </xf>
    <xf numFmtId="0" fontId="3" fillId="0" borderId="10" xfId="0" applyNumberFormat="1" applyFont="1" applyBorder="1" applyAlignment="1" applyProtection="1">
      <alignment horizontal="left" wrapText="1"/>
      <protection/>
    </xf>
    <xf numFmtId="167" fontId="3" fillId="0" borderId="12" xfId="0" applyNumberFormat="1" applyFont="1" applyBorder="1" applyAlignment="1">
      <alignment vertical="top"/>
    </xf>
    <xf numFmtId="0" fontId="4" fillId="0" borderId="36" xfId="0" applyNumberFormat="1" applyFont="1" applyBorder="1" applyAlignment="1" applyProtection="1">
      <alignment/>
      <protection/>
    </xf>
    <xf numFmtId="167" fontId="4" fillId="0" borderId="36" xfId="42" applyNumberFormat="1" applyFont="1" applyBorder="1" applyAlignment="1" applyProtection="1">
      <alignment horizontal="right"/>
      <protection/>
    </xf>
    <xf numFmtId="167" fontId="4" fillId="0" borderId="42" xfId="42" applyNumberFormat="1" applyFont="1" applyBorder="1" applyAlignment="1" applyProtection="1">
      <alignment horizontal="right"/>
      <protection/>
    </xf>
    <xf numFmtId="167" fontId="4" fillId="0" borderId="0" xfId="42" applyNumberFormat="1" applyFont="1" applyBorder="1" applyAlignment="1" applyProtection="1">
      <alignment horizontal="right"/>
      <protection/>
    </xf>
    <xf numFmtId="167" fontId="3" fillId="0" borderId="0" xfId="0" applyNumberFormat="1" applyFont="1" applyAlignment="1">
      <alignment/>
    </xf>
    <xf numFmtId="167" fontId="3" fillId="0" borderId="13" xfId="0" applyNumberFormat="1" applyFont="1" applyBorder="1" applyAlignment="1">
      <alignment/>
    </xf>
    <xf numFmtId="0" fontId="4" fillId="0" borderId="0" xfId="0" applyNumberFormat="1" applyFont="1" applyBorder="1" applyAlignment="1" applyProtection="1">
      <alignment wrapText="1"/>
      <protection/>
    </xf>
    <xf numFmtId="0" fontId="3" fillId="0" borderId="0" xfId="0" applyNumberFormat="1" applyFont="1" applyBorder="1" applyAlignment="1" applyProtection="1">
      <alignment horizontal="left" vertical="top" wrapText="1"/>
      <protection/>
    </xf>
    <xf numFmtId="0" fontId="4" fillId="0" borderId="0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wrapText="1"/>
      <protection/>
    </xf>
    <xf numFmtId="167" fontId="4" fillId="0" borderId="36" xfId="42" applyNumberFormat="1" applyFont="1" applyBorder="1" applyAlignment="1" applyProtection="1">
      <alignment horizontal="right" vertical="top"/>
      <protection/>
    </xf>
    <xf numFmtId="167" fontId="4" fillId="0" borderId="57" xfId="42" applyNumberFormat="1" applyFont="1" applyBorder="1" applyAlignment="1" applyProtection="1">
      <alignment horizontal="right" vertical="top"/>
      <protection/>
    </xf>
    <xf numFmtId="0" fontId="6" fillId="0" borderId="0" xfId="0" applyFont="1" applyFill="1" applyAlignment="1">
      <alignment/>
    </xf>
    <xf numFmtId="167" fontId="3" fillId="0" borderId="15" xfId="0" applyNumberFormat="1" applyFont="1" applyBorder="1" applyAlignment="1">
      <alignment/>
    </xf>
    <xf numFmtId="167" fontId="3" fillId="0" borderId="12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175" fontId="3" fillId="0" borderId="0" xfId="42" applyNumberFormat="1" applyFont="1" applyAlignment="1">
      <alignment horizontal="right" vertical="top"/>
    </xf>
    <xf numFmtId="175" fontId="3" fillId="0" borderId="0" xfId="42" applyNumberFormat="1" applyFont="1" applyAlignment="1">
      <alignment/>
    </xf>
    <xf numFmtId="175" fontId="3" fillId="0" borderId="0" xfId="42" applyNumberFormat="1" applyFont="1" applyBorder="1" applyAlignment="1">
      <alignment/>
    </xf>
    <xf numFmtId="0" fontId="6" fillId="0" borderId="0" xfId="0" applyFont="1" applyFill="1" applyAlignment="1">
      <alignment/>
    </xf>
    <xf numFmtId="175" fontId="3" fillId="0" borderId="0" xfId="42" applyNumberFormat="1" applyFont="1" applyBorder="1" applyAlignment="1">
      <alignment vertical="center"/>
    </xf>
    <xf numFmtId="176" fontId="4" fillId="0" borderId="23" xfId="0" applyNumberFormat="1" applyFont="1" applyBorder="1" applyAlignment="1" applyProtection="1">
      <alignment horizontal="centerContinuous" vertical="top"/>
      <protection/>
    </xf>
    <xf numFmtId="166" fontId="4" fillId="0" borderId="23" xfId="0" applyNumberFormat="1" applyFont="1" applyBorder="1" applyAlignment="1" applyProtection="1">
      <alignment horizontal="centerContinuous" vertical="top"/>
      <protection/>
    </xf>
    <xf numFmtId="0" fontId="3" fillId="0" borderId="10" xfId="0" applyNumberFormat="1" applyFont="1" applyBorder="1" applyAlignment="1" applyProtection="1">
      <alignment vertical="top"/>
      <protection/>
    </xf>
    <xf numFmtId="166" fontId="4" fillId="0" borderId="58" xfId="0" applyNumberFormat="1" applyFont="1" applyBorder="1" applyAlignment="1" applyProtection="1">
      <alignment horizontal="center" vertical="top" wrapText="1"/>
      <protection/>
    </xf>
    <xf numFmtId="0" fontId="4" fillId="0" borderId="11" xfId="42" applyNumberFormat="1" applyFont="1" applyBorder="1" applyAlignment="1" applyProtection="1">
      <alignment horizontal="center" vertical="top" wrapText="1"/>
      <protection/>
    </xf>
    <xf numFmtId="0" fontId="13" fillId="0" borderId="10" xfId="42" applyNumberFormat="1" applyFont="1" applyBorder="1" applyAlignment="1" applyProtection="1">
      <alignment horizontal="center" vertical="top" wrapText="1"/>
      <protection/>
    </xf>
    <xf numFmtId="0" fontId="4" fillId="0" borderId="0" xfId="0" applyNumberFormat="1" applyFont="1" applyAlignment="1" applyProtection="1">
      <alignment horizontal="left" vertical="top" wrapText="1"/>
      <protection/>
    </xf>
    <xf numFmtId="167" fontId="4" fillId="0" borderId="36" xfId="0" applyNumberFormat="1" applyFont="1" applyBorder="1" applyAlignment="1" applyProtection="1">
      <alignment horizontal="right" vertical="top"/>
      <protection/>
    </xf>
    <xf numFmtId="167" fontId="4" fillId="0" borderId="0" xfId="0" applyNumberFormat="1" applyFont="1" applyAlignment="1" applyProtection="1">
      <alignment horizontal="right" vertical="top"/>
      <protection/>
    </xf>
    <xf numFmtId="177" fontId="4" fillId="0" borderId="0" xfId="0" applyNumberFormat="1" applyFont="1" applyAlignment="1" applyProtection="1">
      <alignment horizontal="right" vertical="top"/>
      <protection/>
    </xf>
    <xf numFmtId="167" fontId="4" fillId="0" borderId="14" xfId="0" applyNumberFormat="1" applyFont="1" applyFill="1" applyBorder="1" applyAlignment="1" applyProtection="1">
      <alignment horizontal="right" vertical="top"/>
      <protection/>
    </xf>
    <xf numFmtId="167" fontId="13" fillId="0" borderId="0" xfId="0" applyNumberFormat="1" applyFont="1" applyAlignment="1">
      <alignment horizontal="right" vertical="top"/>
    </xf>
    <xf numFmtId="167" fontId="4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Alignment="1" applyProtection="1">
      <alignment horizontal="left" vertical="top" wrapText="1" indent="1"/>
      <protection/>
    </xf>
    <xf numFmtId="167" fontId="3" fillId="0" borderId="0" xfId="0" applyNumberFormat="1" applyFont="1" applyBorder="1" applyAlignment="1" applyProtection="1">
      <alignment horizontal="right" vertical="top"/>
      <protection/>
    </xf>
    <xf numFmtId="167" fontId="3" fillId="0" borderId="0" xfId="0" applyNumberFormat="1" applyFont="1" applyAlignment="1" applyProtection="1">
      <alignment horizontal="right" vertical="top"/>
      <protection/>
    </xf>
    <xf numFmtId="177" fontId="3" fillId="0" borderId="0" xfId="0" applyNumberFormat="1" applyFont="1" applyAlignment="1" applyProtection="1">
      <alignment horizontal="right" vertical="top"/>
      <protection/>
    </xf>
    <xf numFmtId="167" fontId="3" fillId="0" borderId="14" xfId="0" applyNumberFormat="1" applyFont="1" applyFill="1" applyBorder="1" applyAlignment="1" applyProtection="1">
      <alignment horizontal="right" vertical="top"/>
      <protection/>
    </xf>
    <xf numFmtId="167" fontId="14" fillId="0" borderId="0" xfId="0" applyNumberFormat="1" applyFont="1" applyFill="1" applyBorder="1" applyAlignment="1" applyProtection="1">
      <alignment horizontal="right" vertical="top"/>
      <protection/>
    </xf>
    <xf numFmtId="167" fontId="3" fillId="0" borderId="0" xfId="0" applyNumberFormat="1" applyFont="1" applyFill="1" applyBorder="1" applyAlignment="1" applyProtection="1">
      <alignment horizontal="right" vertical="top"/>
      <protection/>
    </xf>
    <xf numFmtId="167" fontId="4" fillId="0" borderId="0" xfId="0" applyNumberFormat="1" applyFont="1" applyBorder="1" applyAlignment="1" applyProtection="1">
      <alignment horizontal="right" vertical="top"/>
      <protection/>
    </xf>
    <xf numFmtId="0" fontId="4" fillId="0" borderId="0" xfId="0" applyNumberFormat="1" applyFont="1" applyFill="1" applyAlignment="1" applyProtection="1">
      <alignment horizontal="left" vertical="top" wrapText="1"/>
      <protection/>
    </xf>
    <xf numFmtId="167" fontId="4" fillId="0" borderId="0" xfId="0" applyNumberFormat="1" applyFont="1" applyFill="1" applyAlignment="1" applyProtection="1">
      <alignment horizontal="right" vertical="top"/>
      <protection/>
    </xf>
    <xf numFmtId="177" fontId="4" fillId="0" borderId="0" xfId="0" applyNumberFormat="1" applyFont="1" applyFill="1" applyAlignment="1" applyProtection="1">
      <alignment horizontal="right" vertical="top"/>
      <protection/>
    </xf>
    <xf numFmtId="167" fontId="3" fillId="0" borderId="0" xfId="0" applyNumberFormat="1" applyFont="1" applyFill="1" applyBorder="1" applyAlignment="1" applyProtection="1">
      <alignment horizontal="right" vertical="center"/>
      <protection/>
    </xf>
    <xf numFmtId="167" fontId="3" fillId="0" borderId="0" xfId="0" applyNumberFormat="1" applyFont="1" applyBorder="1" applyAlignment="1">
      <alignment vertical="top"/>
    </xf>
    <xf numFmtId="0" fontId="3" fillId="0" borderId="10" xfId="0" applyNumberFormat="1" applyFont="1" applyBorder="1" applyAlignment="1" applyProtection="1">
      <alignment horizontal="left" vertical="top" wrapText="1"/>
      <protection/>
    </xf>
    <xf numFmtId="0" fontId="3" fillId="0" borderId="10" xfId="0" applyNumberFormat="1" applyFont="1" applyBorder="1" applyAlignment="1" applyProtection="1">
      <alignment horizontal="left" vertical="top" wrapText="1" indent="1"/>
      <protection/>
    </xf>
    <xf numFmtId="167" fontId="3" fillId="0" borderId="10" xfId="0" applyNumberFormat="1" applyFont="1" applyBorder="1" applyAlignment="1" applyProtection="1">
      <alignment horizontal="right" vertical="top"/>
      <protection/>
    </xf>
    <xf numFmtId="177" fontId="3" fillId="0" borderId="10" xfId="0" applyNumberFormat="1" applyFont="1" applyBorder="1" applyAlignment="1" applyProtection="1">
      <alignment horizontal="right" vertical="top"/>
      <protection/>
    </xf>
    <xf numFmtId="167" fontId="3" fillId="0" borderId="11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167" fontId="4" fillId="0" borderId="36" xfId="0" applyNumberFormat="1" applyFont="1" applyBorder="1" applyAlignment="1" applyProtection="1">
      <alignment horizontal="right" vertical="center"/>
      <protection/>
    </xf>
    <xf numFmtId="167" fontId="4" fillId="0" borderId="0" xfId="0" applyNumberFormat="1" applyFont="1" applyAlignment="1" applyProtection="1">
      <alignment horizontal="right" vertical="center"/>
      <protection/>
    </xf>
    <xf numFmtId="177" fontId="4" fillId="0" borderId="0" xfId="0" applyNumberFormat="1" applyFont="1" applyAlignment="1" applyProtection="1">
      <alignment horizontal="right" vertical="center"/>
      <protection/>
    </xf>
    <xf numFmtId="167" fontId="4" fillId="0" borderId="14" xfId="0" applyNumberFormat="1" applyFont="1" applyFill="1" applyBorder="1" applyAlignment="1" applyProtection="1">
      <alignment horizontal="right" vertical="center"/>
      <protection/>
    </xf>
    <xf numFmtId="167" fontId="13" fillId="0" borderId="36" xfId="0" applyNumberFormat="1" applyFont="1" applyFill="1" applyBorder="1" applyAlignment="1" applyProtection="1">
      <alignment horizontal="right" vertical="center"/>
      <protection/>
    </xf>
    <xf numFmtId="167" fontId="4" fillId="0" borderId="36" xfId="0" applyNumberFormat="1" applyFont="1" applyFill="1" applyBorder="1" applyAlignment="1" applyProtection="1">
      <alignment horizontal="right" vertical="center"/>
      <protection/>
    </xf>
    <xf numFmtId="166" fontId="3" fillId="0" borderId="0" xfId="0" applyNumberFormat="1" applyFont="1" applyAlignment="1">
      <alignment horizontal="right" vertical="top"/>
    </xf>
    <xf numFmtId="3" fontId="5" fillId="0" borderId="0" xfId="56" applyNumberFormat="1">
      <alignment/>
      <protection/>
    </xf>
    <xf numFmtId="0" fontId="0" fillId="0" borderId="0" xfId="0" applyBorder="1" applyAlignment="1">
      <alignment horizontal="left" vertical="top"/>
    </xf>
    <xf numFmtId="49" fontId="3" fillId="0" borderId="59" xfId="0" applyNumberFormat="1" applyFont="1" applyFill="1" applyBorder="1" applyAlignment="1" applyProtection="1">
      <alignment vertical="center"/>
      <protection/>
    </xf>
    <xf numFmtId="0" fontId="4" fillId="0" borderId="59" xfId="0" applyNumberFormat="1" applyFont="1" applyFill="1" applyBorder="1" applyAlignment="1" applyProtection="1">
      <alignment vertical="top"/>
      <protection/>
    </xf>
    <xf numFmtId="0" fontId="4" fillId="0" borderId="60" xfId="0" applyNumberFormat="1" applyFont="1" applyFill="1" applyBorder="1" applyAlignment="1" applyProtection="1">
      <alignment horizontal="center" vertical="top"/>
      <protection/>
    </xf>
    <xf numFmtId="0" fontId="4" fillId="0" borderId="59" xfId="0" applyNumberFormat="1" applyFont="1" applyFill="1" applyBorder="1" applyAlignment="1" applyProtection="1">
      <alignment horizontal="centerContinuous" vertical="top"/>
      <protection/>
    </xf>
    <xf numFmtId="0" fontId="3" fillId="0" borderId="59" xfId="0" applyNumberFormat="1" applyFont="1" applyFill="1" applyBorder="1" applyAlignment="1">
      <alignment horizontal="centerContinuous" vertical="top"/>
    </xf>
    <xf numFmtId="0" fontId="4" fillId="0" borderId="61" xfId="0" applyNumberFormat="1" applyFont="1" applyFill="1" applyBorder="1" applyAlignment="1" applyProtection="1">
      <alignment horizontal="center" vertical="top"/>
      <protection/>
    </xf>
    <xf numFmtId="0" fontId="3" fillId="0" borderId="62" xfId="0" applyNumberFormat="1" applyFont="1" applyFill="1" applyBorder="1" applyAlignment="1" applyProtection="1">
      <alignment horizontal="left" vertical="top" wrapText="1"/>
      <protection/>
    </xf>
    <xf numFmtId="0" fontId="4" fillId="0" borderId="62" xfId="0" applyNumberFormat="1" applyFont="1" applyFill="1" applyBorder="1" applyAlignment="1" applyProtection="1">
      <alignment vertical="center"/>
      <protection/>
    </xf>
    <xf numFmtId="167" fontId="4" fillId="0" borderId="62" xfId="42" applyNumberFormat="1" applyFont="1" applyFill="1" applyBorder="1" applyAlignment="1" applyProtection="1">
      <alignment horizontal="right" vertical="center"/>
      <protection/>
    </xf>
    <xf numFmtId="167" fontId="4" fillId="0" borderId="63" xfId="42" applyNumberFormat="1" applyFont="1" applyFill="1" applyBorder="1" applyAlignment="1" applyProtection="1">
      <alignment horizontal="right" vertical="center"/>
      <protection/>
    </xf>
    <xf numFmtId="0" fontId="3" fillId="0" borderId="64" xfId="0" applyNumberFormat="1" applyFont="1" applyFill="1" applyBorder="1" applyAlignment="1" applyProtection="1">
      <alignment horizontal="left" vertical="top" wrapText="1"/>
      <protection/>
    </xf>
    <xf numFmtId="0" fontId="3" fillId="0" borderId="64" xfId="0" applyNumberFormat="1" applyFont="1" applyFill="1" applyBorder="1" applyAlignment="1" applyProtection="1">
      <alignment horizontal="left" vertical="top" wrapText="1" indent="1"/>
      <protection/>
    </xf>
    <xf numFmtId="167" fontId="3" fillId="0" borderId="64" xfId="0" applyNumberFormat="1" applyFont="1" applyFill="1" applyBorder="1" applyAlignment="1" applyProtection="1">
      <alignment horizontal="right" vertical="top"/>
      <protection/>
    </xf>
    <xf numFmtId="177" fontId="3" fillId="0" borderId="64" xfId="0" applyNumberFormat="1" applyFont="1" applyFill="1" applyBorder="1" applyAlignment="1" applyProtection="1">
      <alignment horizontal="right" vertical="top"/>
      <protection/>
    </xf>
    <xf numFmtId="167" fontId="3" fillId="0" borderId="65" xfId="0" applyNumberFormat="1" applyFont="1" applyFill="1" applyBorder="1" applyAlignment="1" applyProtection="1">
      <alignment horizontal="right" vertical="top"/>
      <protection/>
    </xf>
    <xf numFmtId="167" fontId="14" fillId="0" borderId="64" xfId="0" applyNumberFormat="1" applyFont="1" applyFill="1" applyBorder="1" applyAlignment="1" applyProtection="1">
      <alignment horizontal="right" vertical="top"/>
      <protection/>
    </xf>
    <xf numFmtId="166" fontId="4" fillId="0" borderId="11" xfId="55" applyNumberFormat="1" applyFont="1" applyFill="1" applyBorder="1" applyAlignment="1">
      <alignment horizontal="center" vertical="top"/>
      <protection/>
    </xf>
    <xf numFmtId="166" fontId="4" fillId="0" borderId="10" xfId="55" applyNumberFormat="1" applyFont="1" applyFill="1" applyBorder="1" applyAlignment="1">
      <alignment horizontal="center" vertical="top"/>
      <protection/>
    </xf>
    <xf numFmtId="0" fontId="2" fillId="0" borderId="24" xfId="0" applyNumberFormat="1" applyFont="1" applyFill="1" applyBorder="1" applyAlignment="1" applyProtection="1">
      <alignment horizontal="left" vertical="top" wrapText="1"/>
      <protection/>
    </xf>
    <xf numFmtId="0" fontId="0" fillId="0" borderId="24" xfId="0" applyBorder="1" applyAlignment="1">
      <alignment horizontal="left" vertical="top" wrapText="1"/>
    </xf>
    <xf numFmtId="0" fontId="2" fillId="0" borderId="0" xfId="55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4" fillId="0" borderId="46" xfId="0" applyNumberFormat="1" applyFont="1" applyBorder="1" applyAlignment="1" applyProtection="1">
      <alignment horizontal="center" vertical="top"/>
      <protection/>
    </xf>
    <xf numFmtId="0" fontId="4" fillId="0" borderId="66" xfId="0" applyNumberFormat="1" applyFont="1" applyBorder="1" applyAlignment="1" applyProtection="1">
      <alignment horizontal="center" vertical="top"/>
      <protection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48" xfId="0" applyNumberFormat="1" applyFont="1" applyBorder="1" applyAlignment="1" applyProtection="1">
      <alignment horizontal="center" vertical="top" wrapText="1"/>
      <protection/>
    </xf>
    <xf numFmtId="49" fontId="4" fillId="0" borderId="67" xfId="42" applyNumberFormat="1" applyFont="1" applyBorder="1" applyAlignment="1" applyProtection="1" quotePrefix="1">
      <alignment horizontal="center" vertical="top"/>
      <protection/>
    </xf>
    <xf numFmtId="49" fontId="4" fillId="0" borderId="68" xfId="42" applyNumberFormat="1" applyFont="1" applyBorder="1" applyAlignment="1" applyProtection="1" quotePrefix="1">
      <alignment horizontal="center" vertical="top"/>
      <protection/>
    </xf>
    <xf numFmtId="176" fontId="4" fillId="0" borderId="69" xfId="0" applyNumberFormat="1" applyFont="1" applyBorder="1" applyAlignment="1">
      <alignment horizontal="center" vertical="top"/>
    </xf>
    <xf numFmtId="176" fontId="4" fillId="0" borderId="68" xfId="0" applyNumberFormat="1" applyFont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4" fillId="0" borderId="0" xfId="0" applyNumberFormat="1" applyFont="1" applyBorder="1" applyAlignment="1" applyProtection="1">
      <alignment horizontal="center" vertical="top" wrapText="1"/>
      <protection/>
    </xf>
    <xf numFmtId="174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Border="1" applyAlignment="1" applyProtection="1">
      <alignment vertical="top" wrapText="1"/>
      <protection/>
    </xf>
    <xf numFmtId="0" fontId="4" fillId="0" borderId="32" xfId="0" applyNumberFormat="1" applyFont="1" applyBorder="1" applyAlignment="1" applyProtection="1">
      <alignment horizontal="center" vertical="top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 6" xfId="56"/>
    <cellStyle name="Normal_(LFS-Historical)Growth_Employment" xfId="57"/>
    <cellStyle name="Normal_(LFS-Historical)Growth_Employment_MTBPS 2011 - A.Tables for chapter1" xfId="58"/>
    <cellStyle name="Normal_Expend by Type for MTBPS 99" xfId="59"/>
    <cellStyle name="Note" xfId="60"/>
    <cellStyle name="Output" xfId="61"/>
    <cellStyle name="Percent" xfId="62"/>
    <cellStyle name="Percent 2 2" xfId="63"/>
    <cellStyle name="Percent 2 3" xfId="64"/>
    <cellStyle name="Percent 29" xfId="65"/>
    <cellStyle name="Percent 6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2.%20MTBPS\2014\DBase\F.%20Tab%20Chapters\MTBPS%202014%20-%20Tables%20for%20chapter%2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B\Fiscal%20Framework\MTBPS%202014\Fiscal%20framework\Fiscal%20Framework%20MTBPS%202014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2.%20MTBPS\2014\DBase\F.%20Tab%20Chapters\MTBPS%202014%20-%20Tables%20for%20Annex%2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1"/>
      <sheetName val="2"/>
      <sheetName val="3"/>
      <sheetName val="End"/>
      <sheetName val="2 (old)"/>
      <sheetName val="1.1"/>
      <sheetName val="1 (old)"/>
      <sheetName val="2.1"/>
      <sheetName val="3.1(old)"/>
      <sheetName val="3(old)"/>
      <sheetName val="table"/>
    </sheetNames>
    <sheetDataSet>
      <sheetData sheetId="0">
        <row r="18">
          <cell r="G18" t="str">
            <v>2014/15</v>
          </cell>
          <cell r="H18" t="str">
            <v>2015/16</v>
          </cell>
          <cell r="I18" t="str">
            <v>2016/17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ecast"/>
      <sheetName val="Consol_Fwork"/>
      <sheetName val="Main_Fwork"/>
      <sheetName val="NewPres"/>
      <sheetName val="Consol_Sum"/>
      <sheetName val="Consol_Elements"/>
      <sheetName val="FF consol"/>
      <sheetName val=" NIE"/>
      <sheetName val="Baseline_Adj"/>
      <sheetName val="Division of rev"/>
      <sheetName val="In-Year_Adj"/>
      <sheetName val="DSC"/>
      <sheetName val="NRF"/>
      <sheetName val="out. PFS link sheet"/>
      <sheetName val="Outcomes"/>
      <sheetName val="Comparisons"/>
      <sheetName val="Presentations"/>
      <sheetName val="MTEF_add"/>
    </sheetNames>
    <sheetDataSet>
      <sheetData sheetId="13">
        <row r="71">
          <cell r="F71">
            <v>434.841</v>
          </cell>
          <cell r="G71">
            <v>-4323.346</v>
          </cell>
          <cell r="H71">
            <v>-5177.449</v>
          </cell>
        </row>
        <row r="73">
          <cell r="F73">
            <v>0</v>
          </cell>
          <cell r="G73">
            <v>-2630.935</v>
          </cell>
          <cell r="H73">
            <v>-3959.733</v>
          </cell>
        </row>
        <row r="74">
          <cell r="F74">
            <v>669.403</v>
          </cell>
          <cell r="G74">
            <v>-1405.215</v>
          </cell>
          <cell r="H74">
            <v>-2066.148</v>
          </cell>
        </row>
        <row r="75">
          <cell r="F75">
            <v>238.623</v>
          </cell>
          <cell r="G75">
            <v>-822.996</v>
          </cell>
          <cell r="H75">
            <v>-1280.086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End"/>
      <sheetName val="1 (2)"/>
      <sheetName val="Sheet1"/>
      <sheetName val="9old"/>
      <sheetName val="11old"/>
      <sheetName val="10old"/>
      <sheetName val="5-2"/>
      <sheetName val="5 old"/>
      <sheetName val="100"/>
      <sheetName val="Indirect grants"/>
      <sheetName val="Expenditure for prov"/>
      <sheetName val="MTBPS 2014 - Tables for Annex A"/>
    </sheetNames>
    <sheetDataSet>
      <sheetData sheetId="21">
        <row r="3">
          <cell r="B3">
            <v>-772676</v>
          </cell>
          <cell r="C3">
            <v>-322319</v>
          </cell>
          <cell r="D3">
            <v>-446284</v>
          </cell>
        </row>
        <row r="4">
          <cell r="B4">
            <v>53163</v>
          </cell>
          <cell r="C4">
            <v>700000</v>
          </cell>
          <cell r="D4">
            <v>700000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GridLines="0" tabSelected="1" zoomScalePageLayoutView="0" workbookViewId="0" topLeftCell="A1">
      <selection activeCell="B34" sqref="B34"/>
    </sheetView>
  </sheetViews>
  <sheetFormatPr defaultColWidth="9.140625" defaultRowHeight="12.75"/>
  <cols>
    <col min="1" max="1" width="0.85546875" style="0" customWidth="1"/>
    <col min="2" max="2" width="26.421875" style="0" customWidth="1"/>
    <col min="3" max="7" width="11.140625" style="0" customWidth="1"/>
  </cols>
  <sheetData>
    <row r="1" spans="1:7" ht="12.75">
      <c r="A1" s="363" t="s">
        <v>0</v>
      </c>
      <c r="B1" s="495"/>
      <c r="C1" s="495"/>
      <c r="D1" s="495"/>
      <c r="E1" s="495"/>
      <c r="F1" s="495"/>
      <c r="G1" s="495"/>
    </row>
    <row r="2" spans="1:7" ht="12.75">
      <c r="A2" s="496"/>
      <c r="B2" s="497"/>
      <c r="C2" s="498" t="s">
        <v>1</v>
      </c>
      <c r="D2" s="499" t="s">
        <v>2</v>
      </c>
      <c r="E2" s="499"/>
      <c r="F2" s="500"/>
      <c r="G2" s="501" t="s">
        <v>3</v>
      </c>
    </row>
    <row r="3" spans="1:7" ht="12.75">
      <c r="A3" s="2"/>
      <c r="B3" s="3" t="s">
        <v>4</v>
      </c>
      <c r="C3" s="4" t="s">
        <v>5</v>
      </c>
      <c r="D3" s="5" t="s">
        <v>6</v>
      </c>
      <c r="E3" s="6" t="s">
        <v>7</v>
      </c>
      <c r="F3" s="6" t="s">
        <v>8</v>
      </c>
      <c r="G3" s="7" t="s">
        <v>9</v>
      </c>
    </row>
    <row r="4" spans="1:7" ht="12.75">
      <c r="A4" s="8"/>
      <c r="B4" s="9" t="s">
        <v>10</v>
      </c>
      <c r="C4" s="10">
        <v>309.834</v>
      </c>
      <c r="D4" s="11">
        <v>335.944</v>
      </c>
      <c r="E4" s="12">
        <v>341.5</v>
      </c>
      <c r="F4" s="12">
        <v>5.556</v>
      </c>
      <c r="G4" s="13">
        <v>377.231</v>
      </c>
    </row>
    <row r="5" spans="1:7" ht="12.75">
      <c r="A5" s="8"/>
      <c r="B5" s="9" t="s">
        <v>11</v>
      </c>
      <c r="C5" s="10">
        <v>177.324</v>
      </c>
      <c r="D5" s="11">
        <v>198.935</v>
      </c>
      <c r="E5" s="12">
        <v>192.25</v>
      </c>
      <c r="F5" s="12">
        <v>-6.685</v>
      </c>
      <c r="G5" s="13">
        <v>211.749</v>
      </c>
    </row>
    <row r="6" spans="1:7" ht="12.75">
      <c r="A6" s="8"/>
      <c r="B6" s="9" t="s">
        <v>12</v>
      </c>
      <c r="C6" s="10">
        <v>237.667</v>
      </c>
      <c r="D6" s="11">
        <v>267.16</v>
      </c>
      <c r="E6" s="12">
        <v>262.7</v>
      </c>
      <c r="F6" s="12">
        <v>-4.46</v>
      </c>
      <c r="G6" s="13">
        <v>288.52</v>
      </c>
    </row>
    <row r="7" spans="1:7" ht="12.75">
      <c r="A7" s="8"/>
      <c r="B7" s="14" t="s">
        <v>13</v>
      </c>
      <c r="C7" s="10">
        <v>17.309</v>
      </c>
      <c r="D7" s="11">
        <v>19.25</v>
      </c>
      <c r="E7" s="12">
        <v>19.8</v>
      </c>
      <c r="F7" s="12">
        <v>0.55</v>
      </c>
      <c r="G7" s="13">
        <v>21.321</v>
      </c>
    </row>
    <row r="8" spans="1:7" ht="12.75">
      <c r="A8" s="15"/>
      <c r="B8" s="9" t="s">
        <v>14</v>
      </c>
      <c r="C8" s="10">
        <v>29.039</v>
      </c>
      <c r="D8" s="11">
        <v>31.08</v>
      </c>
      <c r="E8" s="12">
        <v>32.53</v>
      </c>
      <c r="F8" s="12">
        <v>1.45</v>
      </c>
      <c r="G8" s="13">
        <v>33.392</v>
      </c>
    </row>
    <row r="9" spans="1:7" ht="12.75">
      <c r="A9" s="15"/>
      <c r="B9" s="9" t="s">
        <v>15</v>
      </c>
      <c r="C9" s="10">
        <v>43.685</v>
      </c>
      <c r="D9" s="11">
        <v>47.517</v>
      </c>
      <c r="E9" s="12">
        <v>46</v>
      </c>
      <c r="F9" s="12">
        <v>-1.517</v>
      </c>
      <c r="G9" s="13">
        <v>47.219</v>
      </c>
    </row>
    <row r="10" spans="1:7" ht="12.75">
      <c r="A10" s="8"/>
      <c r="B10" s="9" t="s">
        <v>16</v>
      </c>
      <c r="C10" s="10">
        <v>44.179</v>
      </c>
      <c r="D10" s="11">
        <v>50.3</v>
      </c>
      <c r="E10" s="12">
        <v>45</v>
      </c>
      <c r="F10" s="12">
        <v>-5.3</v>
      </c>
      <c r="G10" s="13">
        <v>49.311</v>
      </c>
    </row>
    <row r="11" spans="1:7" ht="12.75">
      <c r="A11" s="8"/>
      <c r="B11" s="9" t="s">
        <v>17</v>
      </c>
      <c r="C11" s="10">
        <v>40.978</v>
      </c>
      <c r="D11" s="11">
        <v>43.464</v>
      </c>
      <c r="E11" s="12">
        <v>43.829</v>
      </c>
      <c r="F11" s="12">
        <v>0.365</v>
      </c>
      <c r="G11" s="13">
        <v>47.308</v>
      </c>
    </row>
    <row r="12" spans="1:7" ht="12.75">
      <c r="A12" s="8"/>
      <c r="B12" s="9" t="s">
        <v>18</v>
      </c>
      <c r="C12" s="10">
        <v>0</v>
      </c>
      <c r="D12" s="11">
        <v>0</v>
      </c>
      <c r="E12" s="12">
        <v>0</v>
      </c>
      <c r="F12" s="12">
        <v>0</v>
      </c>
      <c r="G12" s="13">
        <v>12</v>
      </c>
    </row>
    <row r="13" spans="1:7" ht="12.75">
      <c r="A13" s="16"/>
      <c r="B13" s="17" t="s">
        <v>19</v>
      </c>
      <c r="C13" s="18">
        <v>900.015</v>
      </c>
      <c r="D13" s="19">
        <v>993.65</v>
      </c>
      <c r="E13" s="20">
        <v>983.61</v>
      </c>
      <c r="F13" s="20">
        <v>-10.041</v>
      </c>
      <c r="G13" s="21">
        <v>1088.05</v>
      </c>
    </row>
    <row r="14" spans="1:7" ht="12.75">
      <c r="A14" s="8"/>
      <c r="B14" s="22" t="s">
        <v>20</v>
      </c>
      <c r="C14" s="23">
        <v>29.424</v>
      </c>
      <c r="D14" s="24">
        <v>20.869</v>
      </c>
      <c r="E14" s="25">
        <v>24.757</v>
      </c>
      <c r="F14" s="12">
        <v>3.887</v>
      </c>
      <c r="G14" s="13">
        <v>19.982</v>
      </c>
    </row>
    <row r="15" spans="1:7" ht="12.75">
      <c r="A15" s="8"/>
      <c r="B15" s="26" t="s">
        <v>21</v>
      </c>
      <c r="C15" s="27">
        <v>6.439</v>
      </c>
      <c r="D15" s="28">
        <v>7.167</v>
      </c>
      <c r="E15" s="29">
        <v>6.792</v>
      </c>
      <c r="F15" s="29">
        <v>-0.375</v>
      </c>
      <c r="G15" s="30">
        <v>7.409</v>
      </c>
    </row>
    <row r="16" spans="1:7" ht="12.75">
      <c r="A16" s="8"/>
      <c r="B16" s="26" t="s">
        <v>22</v>
      </c>
      <c r="C16" s="27">
        <v>11.7</v>
      </c>
      <c r="D16" s="28">
        <v>2.85</v>
      </c>
      <c r="E16" s="29">
        <v>7.972</v>
      </c>
      <c r="F16" s="29">
        <v>5.122</v>
      </c>
      <c r="G16" s="30">
        <v>2</v>
      </c>
    </row>
    <row r="17" spans="1:7" ht="12.75">
      <c r="A17" s="8"/>
      <c r="B17" s="9" t="s">
        <v>219</v>
      </c>
      <c r="C17" s="10">
        <v>-43.374</v>
      </c>
      <c r="D17" s="11">
        <v>-51.738</v>
      </c>
      <c r="E17" s="12">
        <v>-51.738</v>
      </c>
      <c r="F17" s="12">
        <v>0</v>
      </c>
      <c r="G17" s="13">
        <v>-52.921</v>
      </c>
    </row>
    <row r="18" spans="1:7" ht="22.5">
      <c r="A18" s="31"/>
      <c r="B18" s="32" t="s">
        <v>23</v>
      </c>
      <c r="C18" s="10">
        <v>126.65</v>
      </c>
      <c r="D18" s="11">
        <v>136.466</v>
      </c>
      <c r="E18" s="12">
        <v>137.26</v>
      </c>
      <c r="F18" s="12">
        <v>0.794</v>
      </c>
      <c r="G18" s="13">
        <v>144.366</v>
      </c>
    </row>
    <row r="19" spans="1:7" ht="12.75">
      <c r="A19" s="33"/>
      <c r="B19" s="34" t="s">
        <v>24</v>
      </c>
      <c r="C19" s="35">
        <v>1012.714</v>
      </c>
      <c r="D19" s="36">
        <v>1099.247</v>
      </c>
      <c r="E19" s="36">
        <v>1093.889</v>
      </c>
      <c r="F19" s="36">
        <v>-5.359</v>
      </c>
      <c r="G19" s="37">
        <v>1199.477</v>
      </c>
    </row>
    <row r="20" spans="1:7" ht="12.75">
      <c r="A20" s="38" t="s">
        <v>25</v>
      </c>
      <c r="B20" s="39"/>
      <c r="C20" s="40"/>
      <c r="D20" s="40"/>
      <c r="E20" s="40"/>
      <c r="F20" s="40"/>
      <c r="G20" s="41"/>
    </row>
    <row r="21" spans="1:7" ht="12.75">
      <c r="A21" s="42" t="s">
        <v>26</v>
      </c>
      <c r="B21" s="43"/>
      <c r="C21" s="44"/>
      <c r="D21" s="44"/>
      <c r="E21" s="44"/>
      <c r="F21" s="44"/>
      <c r="G21" s="41"/>
    </row>
    <row r="22" spans="1:7" ht="12.75">
      <c r="A22" s="45" t="s">
        <v>27</v>
      </c>
      <c r="B22" s="46"/>
      <c r="C22" s="44"/>
      <c r="D22" s="44"/>
      <c r="E22" s="44"/>
      <c r="F22" s="44"/>
      <c r="G22" s="44"/>
    </row>
    <row r="23" spans="1:7" ht="12.75">
      <c r="A23" s="47" t="s">
        <v>28</v>
      </c>
      <c r="B23" s="48"/>
      <c r="C23" s="44"/>
      <c r="D23" s="44"/>
      <c r="E23" s="44"/>
      <c r="F23" s="44"/>
      <c r="G23" s="4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5"/>
  <sheetViews>
    <sheetView showGridLines="0" zoomScalePageLayoutView="0" workbookViewId="0" topLeftCell="A1">
      <selection activeCell="B14" sqref="B14"/>
    </sheetView>
  </sheetViews>
  <sheetFormatPr defaultColWidth="9.140625" defaultRowHeight="12.75"/>
  <cols>
    <col min="1" max="1" width="0.85546875" style="0" customWidth="1"/>
    <col min="2" max="2" width="35.28125" style="0" customWidth="1"/>
    <col min="3" max="3" width="10.57421875" style="0" customWidth="1"/>
    <col min="4" max="4" width="11.421875" style="0" customWidth="1"/>
    <col min="5" max="5" width="10.7109375" style="0" customWidth="1"/>
    <col min="6" max="6" width="9.28125" style="0" customWidth="1"/>
    <col min="7" max="8" width="10.7109375" style="0" bestFit="1" customWidth="1"/>
    <col min="9" max="9" width="10.140625" style="0" customWidth="1"/>
  </cols>
  <sheetData>
    <row r="1" spans="1:9" ht="12.75">
      <c r="A1" s="514" t="s">
        <v>153</v>
      </c>
      <c r="B1" s="515"/>
      <c r="C1" s="515"/>
      <c r="D1" s="515"/>
      <c r="E1" s="515"/>
      <c r="F1" s="515"/>
      <c r="G1" s="515"/>
      <c r="H1" s="515"/>
      <c r="I1" s="515"/>
    </row>
    <row r="2" spans="1:9" ht="12.75">
      <c r="A2" s="414"/>
      <c r="B2" s="414"/>
      <c r="C2" s="415" t="s">
        <v>246</v>
      </c>
      <c r="D2" s="416"/>
      <c r="E2" s="416"/>
      <c r="F2" s="416"/>
      <c r="G2" s="523" t="s">
        <v>2</v>
      </c>
      <c r="H2" s="524"/>
      <c r="I2" s="524"/>
    </row>
    <row r="3" spans="1:9" ht="45">
      <c r="A3" s="417"/>
      <c r="B3" s="417" t="s">
        <v>32</v>
      </c>
      <c r="C3" s="418" t="s">
        <v>154</v>
      </c>
      <c r="D3" s="418" t="s">
        <v>155</v>
      </c>
      <c r="E3" s="418" t="s">
        <v>156</v>
      </c>
      <c r="F3" s="419" t="s">
        <v>157</v>
      </c>
      <c r="G3" s="420" t="s">
        <v>154</v>
      </c>
      <c r="H3" s="418" t="s">
        <v>155</v>
      </c>
      <c r="I3" s="418" t="s">
        <v>158</v>
      </c>
    </row>
    <row r="4" spans="1:9" ht="12.75">
      <c r="A4" s="421"/>
      <c r="B4" s="422" t="s">
        <v>159</v>
      </c>
      <c r="C4" s="423">
        <v>620.773</v>
      </c>
      <c r="D4" s="423">
        <v>620.773</v>
      </c>
      <c r="E4" s="423">
        <v>575.616</v>
      </c>
      <c r="F4" s="423">
        <v>45.157</v>
      </c>
      <c r="G4" s="424">
        <v>1177.848</v>
      </c>
      <c r="H4" s="423">
        <v>652.17</v>
      </c>
      <c r="I4" s="423">
        <v>287.982</v>
      </c>
    </row>
    <row r="5" spans="1:9" ht="12.75">
      <c r="A5" s="421"/>
      <c r="B5" s="422" t="s">
        <v>245</v>
      </c>
      <c r="C5" s="423">
        <v>1419.359</v>
      </c>
      <c r="D5" s="423">
        <v>1419.359</v>
      </c>
      <c r="E5" s="423">
        <v>1535.485</v>
      </c>
      <c r="F5" s="423">
        <v>-116.126</v>
      </c>
      <c r="G5" s="425">
        <v>1508.17</v>
      </c>
      <c r="H5" s="423">
        <v>1508.17</v>
      </c>
      <c r="I5" s="423">
        <v>670.558</v>
      </c>
    </row>
    <row r="6" spans="1:9" ht="11.25" customHeight="1">
      <c r="A6" s="421"/>
      <c r="B6" s="422" t="s">
        <v>160</v>
      </c>
      <c r="C6" s="423">
        <v>58252.691</v>
      </c>
      <c r="D6" s="423">
        <v>58458.907</v>
      </c>
      <c r="E6" s="423">
        <v>56401.572</v>
      </c>
      <c r="F6" s="423">
        <v>2057.335</v>
      </c>
      <c r="G6" s="425">
        <v>63212.72</v>
      </c>
      <c r="H6" s="423">
        <v>63453.885</v>
      </c>
      <c r="I6" s="423">
        <v>23434.46</v>
      </c>
    </row>
    <row r="7" spans="1:9" ht="12.75">
      <c r="A7" s="421"/>
      <c r="B7" s="422" t="s">
        <v>161</v>
      </c>
      <c r="C7" s="423">
        <v>6567.769</v>
      </c>
      <c r="D7" s="423">
        <v>6994.717</v>
      </c>
      <c r="E7" s="423">
        <v>6992.552</v>
      </c>
      <c r="F7" s="423">
        <v>2.165</v>
      </c>
      <c r="G7" s="425">
        <v>6623.702</v>
      </c>
      <c r="H7" s="423">
        <v>7223.702</v>
      </c>
      <c r="I7" s="423">
        <v>3614.384</v>
      </c>
    </row>
    <row r="8" spans="1:9" ht="12.75">
      <c r="A8" s="421"/>
      <c r="B8" s="422" t="s">
        <v>162</v>
      </c>
      <c r="C8" s="423">
        <v>5548.39</v>
      </c>
      <c r="D8" s="423">
        <v>5754.646</v>
      </c>
      <c r="E8" s="423">
        <v>5871.296</v>
      </c>
      <c r="F8" s="423">
        <v>-116.65</v>
      </c>
      <c r="G8" s="425">
        <v>5754.324</v>
      </c>
      <c r="H8" s="423">
        <v>6104.324</v>
      </c>
      <c r="I8" s="423">
        <v>2716.038</v>
      </c>
    </row>
    <row r="9" spans="1:9" ht="12.75">
      <c r="A9" s="421"/>
      <c r="B9" s="426" t="s">
        <v>244</v>
      </c>
      <c r="C9" s="423">
        <v>0</v>
      </c>
      <c r="D9" s="423">
        <v>0</v>
      </c>
      <c r="E9" s="423">
        <v>0</v>
      </c>
      <c r="F9" s="423">
        <v>0</v>
      </c>
      <c r="G9" s="425">
        <v>208.164</v>
      </c>
      <c r="H9" s="423">
        <v>0</v>
      </c>
      <c r="I9" s="423">
        <v>0</v>
      </c>
    </row>
    <row r="10" spans="1:9" ht="12.75">
      <c r="A10" s="427"/>
      <c r="B10" s="426" t="s">
        <v>163</v>
      </c>
      <c r="C10" s="423">
        <v>6170.036</v>
      </c>
      <c r="D10" s="423">
        <v>6175.261</v>
      </c>
      <c r="E10" s="423">
        <v>6022.654</v>
      </c>
      <c r="F10" s="423">
        <v>152.607</v>
      </c>
      <c r="G10" s="425">
        <v>6121.32</v>
      </c>
      <c r="H10" s="423">
        <v>6121.32</v>
      </c>
      <c r="I10" s="423">
        <v>3013.842</v>
      </c>
    </row>
    <row r="11" spans="1:9" ht="12.75">
      <c r="A11" s="421"/>
      <c r="B11" s="426" t="s">
        <v>243</v>
      </c>
      <c r="C11" s="423">
        <v>0</v>
      </c>
      <c r="D11" s="423">
        <v>0</v>
      </c>
      <c r="E11" s="423">
        <v>0</v>
      </c>
      <c r="F11" s="423">
        <v>0</v>
      </c>
      <c r="G11" s="425">
        <v>218.53</v>
      </c>
      <c r="H11" s="423">
        <v>0</v>
      </c>
      <c r="I11" s="423">
        <v>0</v>
      </c>
    </row>
    <row r="12" spans="1:9" ht="22.5">
      <c r="A12" s="428"/>
      <c r="B12" s="426" t="s">
        <v>164</v>
      </c>
      <c r="C12" s="423">
        <v>396.74</v>
      </c>
      <c r="D12" s="423">
        <v>437.217</v>
      </c>
      <c r="E12" s="423">
        <v>440.913</v>
      </c>
      <c r="F12" s="423">
        <v>-3.696</v>
      </c>
      <c r="G12" s="425">
        <v>413.069</v>
      </c>
      <c r="H12" s="423">
        <v>425.069</v>
      </c>
      <c r="I12" s="423">
        <v>208.929</v>
      </c>
    </row>
    <row r="13" spans="1:9" ht="12.75">
      <c r="A13" s="421"/>
      <c r="B13" s="426" t="s">
        <v>165</v>
      </c>
      <c r="C13" s="423">
        <v>25555.96</v>
      </c>
      <c r="D13" s="423">
        <v>25232.266</v>
      </c>
      <c r="E13" s="423">
        <v>25107.057</v>
      </c>
      <c r="F13" s="423">
        <v>125.209</v>
      </c>
      <c r="G13" s="425">
        <v>27265.01</v>
      </c>
      <c r="H13" s="423">
        <v>26703.923</v>
      </c>
      <c r="I13" s="423">
        <v>11404.823</v>
      </c>
    </row>
    <row r="14" spans="1:9" ht="12.75">
      <c r="A14" s="421"/>
      <c r="B14" s="426" t="s">
        <v>166</v>
      </c>
      <c r="C14" s="423">
        <v>236.889</v>
      </c>
      <c r="D14" s="423">
        <v>294.139</v>
      </c>
      <c r="E14" s="423">
        <v>272.468</v>
      </c>
      <c r="F14" s="423">
        <v>21.671</v>
      </c>
      <c r="G14" s="425">
        <v>259.786</v>
      </c>
      <c r="H14" s="423">
        <v>322.927</v>
      </c>
      <c r="I14" s="423">
        <v>102.731</v>
      </c>
    </row>
    <row r="15" spans="1:9" ht="12.75">
      <c r="A15" s="421"/>
      <c r="B15" s="426" t="s">
        <v>167</v>
      </c>
      <c r="C15" s="423">
        <v>816.371</v>
      </c>
      <c r="D15" s="423">
        <v>829.731</v>
      </c>
      <c r="E15" s="423">
        <v>809.103</v>
      </c>
      <c r="F15" s="423">
        <v>20.628</v>
      </c>
      <c r="G15" s="425">
        <v>875.074</v>
      </c>
      <c r="H15" s="423">
        <v>875.074</v>
      </c>
      <c r="I15" s="423">
        <v>399.888</v>
      </c>
    </row>
    <row r="16" spans="1:9" ht="12.75">
      <c r="A16" s="429"/>
      <c r="B16" s="426" t="s">
        <v>168</v>
      </c>
      <c r="C16" s="423">
        <v>1737.704</v>
      </c>
      <c r="D16" s="423">
        <v>1741.646</v>
      </c>
      <c r="E16" s="423">
        <v>1728.447</v>
      </c>
      <c r="F16" s="423">
        <v>13.199</v>
      </c>
      <c r="G16" s="425">
        <v>2242.514</v>
      </c>
      <c r="H16" s="423">
        <v>2242.514</v>
      </c>
      <c r="I16" s="423">
        <v>871.979</v>
      </c>
    </row>
    <row r="17" spans="1:9" ht="12.75">
      <c r="A17" s="421"/>
      <c r="B17" s="426" t="s">
        <v>169</v>
      </c>
      <c r="C17" s="423">
        <v>2914.777</v>
      </c>
      <c r="D17" s="423">
        <v>2914.777</v>
      </c>
      <c r="E17" s="423">
        <v>2755.22</v>
      </c>
      <c r="F17" s="423">
        <v>159.557</v>
      </c>
      <c r="G17" s="425">
        <v>3524.748</v>
      </c>
      <c r="H17" s="423">
        <v>3524.748</v>
      </c>
      <c r="I17" s="423">
        <v>1551.325</v>
      </c>
    </row>
    <row r="18" spans="1:9" ht="12.75">
      <c r="A18" s="421"/>
      <c r="B18" s="426" t="s">
        <v>170</v>
      </c>
      <c r="C18" s="423">
        <v>17591.905</v>
      </c>
      <c r="D18" s="423">
        <v>17619.255</v>
      </c>
      <c r="E18" s="423">
        <v>17011.094</v>
      </c>
      <c r="F18" s="423">
        <v>608.161</v>
      </c>
      <c r="G18" s="425">
        <v>19680.146</v>
      </c>
      <c r="H18" s="423">
        <v>19689.873</v>
      </c>
      <c r="I18" s="423">
        <v>10768.229</v>
      </c>
    </row>
    <row r="19" spans="1:9" ht="12.75">
      <c r="A19" s="421"/>
      <c r="B19" s="426" t="s">
        <v>171</v>
      </c>
      <c r="C19" s="423">
        <v>30706.722</v>
      </c>
      <c r="D19" s="423">
        <v>30528.181</v>
      </c>
      <c r="E19" s="423">
        <v>29825.097</v>
      </c>
      <c r="F19" s="423">
        <v>703.084</v>
      </c>
      <c r="G19" s="425">
        <v>33955.475</v>
      </c>
      <c r="H19" s="423">
        <v>33900.57</v>
      </c>
      <c r="I19" s="423">
        <v>16212.235</v>
      </c>
    </row>
    <row r="20" spans="1:9" ht="12.75">
      <c r="A20" s="421"/>
      <c r="B20" s="426" t="s">
        <v>172</v>
      </c>
      <c r="C20" s="423">
        <v>34322.391</v>
      </c>
      <c r="D20" s="423">
        <v>34333.9</v>
      </c>
      <c r="E20" s="423">
        <v>34331.969</v>
      </c>
      <c r="F20" s="423">
        <v>1.931</v>
      </c>
      <c r="G20" s="425">
        <v>36866.681</v>
      </c>
      <c r="H20" s="423">
        <v>36866.681</v>
      </c>
      <c r="I20" s="423">
        <v>27373.672</v>
      </c>
    </row>
    <row r="21" spans="1:9" ht="12.75">
      <c r="A21" s="421"/>
      <c r="B21" s="426" t="s">
        <v>173</v>
      </c>
      <c r="C21" s="423">
        <v>2415.247</v>
      </c>
      <c r="D21" s="423">
        <v>2445.247</v>
      </c>
      <c r="E21" s="423">
        <v>2371.444</v>
      </c>
      <c r="F21" s="430">
        <v>73.803</v>
      </c>
      <c r="G21" s="425">
        <v>2527.292</v>
      </c>
      <c r="H21" s="423">
        <v>2546.292</v>
      </c>
      <c r="I21" s="423">
        <v>1202.189</v>
      </c>
    </row>
    <row r="22" spans="1:9" ht="12.75">
      <c r="A22" s="421"/>
      <c r="B22" s="426" t="s">
        <v>174</v>
      </c>
      <c r="C22" s="423">
        <v>120519.331</v>
      </c>
      <c r="D22" s="423">
        <v>118538.683</v>
      </c>
      <c r="E22" s="423">
        <v>117109.251</v>
      </c>
      <c r="F22" s="430">
        <v>1429.432</v>
      </c>
      <c r="G22" s="425">
        <v>128799.378</v>
      </c>
      <c r="H22" s="423">
        <v>128593.644</v>
      </c>
      <c r="I22" s="423">
        <v>63305.661</v>
      </c>
    </row>
    <row r="23" spans="1:9" ht="12.75">
      <c r="A23" s="421"/>
      <c r="B23" s="426" t="s">
        <v>175</v>
      </c>
      <c r="C23" s="423">
        <v>1073.485</v>
      </c>
      <c r="D23" s="423">
        <v>1073.485</v>
      </c>
      <c r="E23" s="423">
        <v>1073.029</v>
      </c>
      <c r="F23" s="430">
        <v>0</v>
      </c>
      <c r="G23" s="425">
        <v>970.404</v>
      </c>
      <c r="H23" s="423">
        <v>970.404</v>
      </c>
      <c r="I23" s="423">
        <v>412.399</v>
      </c>
    </row>
    <row r="24" spans="1:9" ht="12.75">
      <c r="A24" s="429"/>
      <c r="B24" s="426" t="s">
        <v>176</v>
      </c>
      <c r="C24" s="423">
        <v>18748.074</v>
      </c>
      <c r="D24" s="423">
        <v>18748.493</v>
      </c>
      <c r="E24" s="423">
        <v>18700.011</v>
      </c>
      <c r="F24" s="430">
        <v>48.482</v>
      </c>
      <c r="G24" s="425">
        <v>19721.111</v>
      </c>
      <c r="H24" s="423">
        <v>19721.839</v>
      </c>
      <c r="I24" s="423">
        <v>9291.266</v>
      </c>
    </row>
    <row r="25" spans="1:9" ht="12.75">
      <c r="A25" s="421"/>
      <c r="B25" s="426" t="s">
        <v>177</v>
      </c>
      <c r="C25" s="423">
        <v>40243.343</v>
      </c>
      <c r="D25" s="423">
        <v>40658.184</v>
      </c>
      <c r="E25" s="423">
        <v>40447.521</v>
      </c>
      <c r="F25" s="430">
        <v>210.663</v>
      </c>
      <c r="G25" s="425">
        <v>42831.234</v>
      </c>
      <c r="H25" s="423">
        <v>42856.879</v>
      </c>
      <c r="I25" s="423">
        <v>18712.682</v>
      </c>
    </row>
    <row r="26" spans="1:9" ht="12.75">
      <c r="A26" s="421"/>
      <c r="B26" s="426" t="s">
        <v>178</v>
      </c>
      <c r="C26" s="423">
        <v>216.991</v>
      </c>
      <c r="D26" s="423">
        <v>216.991</v>
      </c>
      <c r="E26" s="423">
        <v>193.141</v>
      </c>
      <c r="F26" s="430">
        <v>23.85</v>
      </c>
      <c r="G26" s="425">
        <v>234.719</v>
      </c>
      <c r="H26" s="423">
        <v>234.719</v>
      </c>
      <c r="I26" s="423">
        <v>86.279</v>
      </c>
    </row>
    <row r="27" spans="1:9" ht="12.75">
      <c r="A27" s="421"/>
      <c r="B27" s="426" t="s">
        <v>179</v>
      </c>
      <c r="C27" s="423">
        <v>14134.222</v>
      </c>
      <c r="D27" s="423">
        <v>14206.478</v>
      </c>
      <c r="E27" s="423">
        <v>13730.662</v>
      </c>
      <c r="F27" s="430">
        <v>475.816</v>
      </c>
      <c r="G27" s="425">
        <v>15161.871</v>
      </c>
      <c r="H27" s="423">
        <v>15161.871</v>
      </c>
      <c r="I27" s="423">
        <v>6602.48</v>
      </c>
    </row>
    <row r="28" spans="1:9" ht="12.75">
      <c r="A28" s="421"/>
      <c r="B28" s="426" t="s">
        <v>180</v>
      </c>
      <c r="C28" s="423">
        <v>67917.118</v>
      </c>
      <c r="D28" s="423">
        <v>68791.426</v>
      </c>
      <c r="E28" s="423">
        <v>68791.398</v>
      </c>
      <c r="F28" s="430">
        <v>0</v>
      </c>
      <c r="G28" s="425">
        <v>72507.243</v>
      </c>
      <c r="H28" s="423">
        <v>72507.243</v>
      </c>
      <c r="I28" s="423">
        <v>34319.828</v>
      </c>
    </row>
    <row r="29" spans="1:9" ht="12.75">
      <c r="A29" s="427"/>
      <c r="B29" s="426" t="s">
        <v>181</v>
      </c>
      <c r="C29" s="423">
        <v>6177.987</v>
      </c>
      <c r="D29" s="423">
        <v>6182.282</v>
      </c>
      <c r="E29" s="423">
        <v>6111.313</v>
      </c>
      <c r="F29" s="430">
        <v>70.969</v>
      </c>
      <c r="G29" s="425">
        <v>6692.383</v>
      </c>
      <c r="H29" s="423">
        <v>6692.383</v>
      </c>
      <c r="I29" s="423">
        <v>3440.767</v>
      </c>
    </row>
    <row r="30" spans="1:9" ht="12.75">
      <c r="A30" s="421"/>
      <c r="B30" s="426" t="s">
        <v>182</v>
      </c>
      <c r="C30" s="423">
        <v>2043.917</v>
      </c>
      <c r="D30" s="423">
        <v>2372.117</v>
      </c>
      <c r="E30" s="423">
        <v>2362.786</v>
      </c>
      <c r="F30" s="430">
        <v>9.331</v>
      </c>
      <c r="G30" s="425">
        <v>1593.427</v>
      </c>
      <c r="H30" s="423">
        <v>2236.657</v>
      </c>
      <c r="I30" s="423">
        <v>872.03</v>
      </c>
    </row>
    <row r="31" spans="1:9" ht="12.75">
      <c r="A31" s="421"/>
      <c r="B31" s="426" t="s">
        <v>183</v>
      </c>
      <c r="C31" s="423">
        <v>771.466</v>
      </c>
      <c r="D31" s="423">
        <v>771.466</v>
      </c>
      <c r="E31" s="423">
        <v>771.395</v>
      </c>
      <c r="F31" s="430">
        <v>0</v>
      </c>
      <c r="G31" s="425">
        <v>696.86</v>
      </c>
      <c r="H31" s="423">
        <v>696.86</v>
      </c>
      <c r="I31" s="423">
        <v>318.493</v>
      </c>
    </row>
    <row r="32" spans="1:9" ht="12.75">
      <c r="A32" s="421"/>
      <c r="B32" s="426" t="s">
        <v>184</v>
      </c>
      <c r="C32" s="423">
        <v>6598.172</v>
      </c>
      <c r="D32" s="423">
        <v>6503.244</v>
      </c>
      <c r="E32" s="423">
        <v>6477.063</v>
      </c>
      <c r="F32" s="430">
        <v>26.181</v>
      </c>
      <c r="G32" s="425">
        <v>7415.639</v>
      </c>
      <c r="H32" s="423">
        <v>7437.794</v>
      </c>
      <c r="I32" s="423">
        <v>3513.937</v>
      </c>
    </row>
    <row r="33" spans="1:9" ht="12.75">
      <c r="A33" s="421"/>
      <c r="B33" s="426" t="s">
        <v>185</v>
      </c>
      <c r="C33" s="423">
        <v>5431.156</v>
      </c>
      <c r="D33" s="423">
        <v>5206.842</v>
      </c>
      <c r="E33" s="423">
        <v>5200.307</v>
      </c>
      <c r="F33" s="430">
        <v>6.535</v>
      </c>
      <c r="G33" s="425">
        <v>5668.386</v>
      </c>
      <c r="H33" s="423">
        <v>5680.386</v>
      </c>
      <c r="I33" s="423">
        <v>2409.055</v>
      </c>
    </row>
    <row r="34" spans="1:9" ht="12.75">
      <c r="A34" s="421"/>
      <c r="B34" s="426" t="s">
        <v>186</v>
      </c>
      <c r="C34" s="423">
        <v>27930.469</v>
      </c>
      <c r="D34" s="423">
        <v>27975.428</v>
      </c>
      <c r="E34" s="423">
        <v>27443.314</v>
      </c>
      <c r="F34" s="430">
        <v>532.114</v>
      </c>
      <c r="G34" s="425">
        <v>30521.392</v>
      </c>
      <c r="H34" s="423">
        <v>29417.605</v>
      </c>
      <c r="I34" s="423">
        <v>11422.779</v>
      </c>
    </row>
    <row r="35" spans="1:9" ht="12.75">
      <c r="A35" s="421"/>
      <c r="B35" s="426" t="s">
        <v>187</v>
      </c>
      <c r="C35" s="423">
        <v>1393.849</v>
      </c>
      <c r="D35" s="423">
        <v>1393.849</v>
      </c>
      <c r="E35" s="423">
        <v>1387.219</v>
      </c>
      <c r="F35" s="430">
        <v>6.63</v>
      </c>
      <c r="G35" s="425">
        <v>1471.291</v>
      </c>
      <c r="H35" s="423">
        <v>1475.541</v>
      </c>
      <c r="I35" s="423">
        <v>832.282</v>
      </c>
    </row>
    <row r="36" spans="1:9" ht="12.75">
      <c r="A36" s="421"/>
      <c r="B36" s="426" t="s">
        <v>188</v>
      </c>
      <c r="C36" s="423">
        <v>9459.74</v>
      </c>
      <c r="D36" s="423">
        <v>9459.74</v>
      </c>
      <c r="E36" s="423">
        <v>9454.056</v>
      </c>
      <c r="F36" s="430">
        <v>5.684</v>
      </c>
      <c r="G36" s="425">
        <v>9455.305</v>
      </c>
      <c r="H36" s="423">
        <v>9455.305</v>
      </c>
      <c r="I36" s="423">
        <v>4459.159</v>
      </c>
    </row>
    <row r="37" spans="1:9" ht="12.75">
      <c r="A37" s="421"/>
      <c r="B37" s="426" t="s">
        <v>189</v>
      </c>
      <c r="C37" s="423">
        <v>6198.155</v>
      </c>
      <c r="D37" s="423">
        <v>6198.155</v>
      </c>
      <c r="E37" s="423">
        <v>6169.489</v>
      </c>
      <c r="F37" s="430">
        <v>28.666</v>
      </c>
      <c r="G37" s="425">
        <v>6470.19</v>
      </c>
      <c r="H37" s="423">
        <v>6479.89</v>
      </c>
      <c r="I37" s="423">
        <v>3608.516</v>
      </c>
    </row>
    <row r="38" spans="1:9" ht="12.75">
      <c r="A38" s="421"/>
      <c r="B38" s="426" t="s">
        <v>190</v>
      </c>
      <c r="C38" s="423">
        <v>1500.574</v>
      </c>
      <c r="D38" s="423">
        <v>1520.574</v>
      </c>
      <c r="E38" s="423">
        <v>1512.667</v>
      </c>
      <c r="F38" s="430">
        <v>7.907</v>
      </c>
      <c r="G38" s="425">
        <v>1662.11</v>
      </c>
      <c r="H38" s="423">
        <v>1583.26</v>
      </c>
      <c r="I38" s="423">
        <v>994.334</v>
      </c>
    </row>
    <row r="39" spans="1:9" ht="12.75">
      <c r="A39" s="421"/>
      <c r="B39" s="426" t="s">
        <v>191</v>
      </c>
      <c r="C39" s="423">
        <v>9572.58</v>
      </c>
      <c r="D39" s="423">
        <v>9515.58</v>
      </c>
      <c r="E39" s="423">
        <v>9380.296</v>
      </c>
      <c r="F39" s="430">
        <v>135.284</v>
      </c>
      <c r="G39" s="425">
        <v>9835.029</v>
      </c>
      <c r="H39" s="423">
        <v>9918.729</v>
      </c>
      <c r="I39" s="423">
        <v>4001.072</v>
      </c>
    </row>
    <row r="40" spans="1:9" ht="12.75">
      <c r="A40" s="421"/>
      <c r="B40" s="426" t="s">
        <v>192</v>
      </c>
      <c r="C40" s="423">
        <v>42275.34</v>
      </c>
      <c r="D40" s="423">
        <v>42401.667</v>
      </c>
      <c r="E40" s="423">
        <v>43036.844</v>
      </c>
      <c r="F40" s="423">
        <v>-635.177</v>
      </c>
      <c r="G40" s="425">
        <v>48726.518</v>
      </c>
      <c r="H40" s="423">
        <v>48770.669</v>
      </c>
      <c r="I40" s="423">
        <v>25938.423</v>
      </c>
    </row>
    <row r="41" spans="1:9" ht="12.75">
      <c r="A41" s="421"/>
      <c r="B41" s="426" t="s">
        <v>242</v>
      </c>
      <c r="C41" s="423">
        <v>0</v>
      </c>
      <c r="D41" s="423">
        <v>0</v>
      </c>
      <c r="E41" s="423">
        <v>0</v>
      </c>
      <c r="F41" s="423">
        <v>0</v>
      </c>
      <c r="G41" s="425">
        <v>12480.332</v>
      </c>
      <c r="H41" s="423">
        <v>0</v>
      </c>
      <c r="I41" s="423">
        <v>0</v>
      </c>
    </row>
    <row r="42" spans="1:9" ht="12.75">
      <c r="A42" s="421"/>
      <c r="B42" s="426" t="s">
        <v>193</v>
      </c>
      <c r="C42" s="423">
        <v>664.853</v>
      </c>
      <c r="D42" s="423">
        <v>664.853</v>
      </c>
      <c r="E42" s="423">
        <v>646.594</v>
      </c>
      <c r="F42" s="423">
        <v>18.259</v>
      </c>
      <c r="G42" s="425">
        <v>0</v>
      </c>
      <c r="H42" s="423">
        <v>733.842</v>
      </c>
      <c r="I42" s="423">
        <v>363.426</v>
      </c>
    </row>
    <row r="43" spans="1:9" ht="12.75">
      <c r="A43" s="421"/>
      <c r="B43" s="426" t="s">
        <v>241</v>
      </c>
      <c r="C43" s="423">
        <v>10366.957</v>
      </c>
      <c r="D43" s="423">
        <v>10655.582</v>
      </c>
      <c r="E43" s="423">
        <v>10505.916</v>
      </c>
      <c r="F43" s="423">
        <v>149.666</v>
      </c>
      <c r="G43" s="425">
        <v>0</v>
      </c>
      <c r="H43" s="423">
        <v>13647.401</v>
      </c>
      <c r="I43" s="423">
        <v>3565.645</v>
      </c>
    </row>
    <row r="44" spans="1:9" ht="12.75">
      <c r="A44" s="431"/>
      <c r="B44" s="426" t="s">
        <v>239</v>
      </c>
      <c r="C44" s="423">
        <v>170.581</v>
      </c>
      <c r="D44" s="423">
        <v>171.229</v>
      </c>
      <c r="E44" s="423">
        <v>163.147</v>
      </c>
      <c r="F44" s="423">
        <v>8.082</v>
      </c>
      <c r="G44" s="432">
        <v>0</v>
      </c>
      <c r="H44" s="423">
        <v>184.764</v>
      </c>
      <c r="I44" s="423">
        <v>77.222</v>
      </c>
    </row>
    <row r="45" spans="1:9" ht="12.75">
      <c r="A45" s="421"/>
      <c r="B45" s="433" t="s">
        <v>194</v>
      </c>
      <c r="C45" s="434">
        <v>588682.084</v>
      </c>
      <c r="D45" s="434">
        <v>589026.37</v>
      </c>
      <c r="E45" s="434">
        <v>582719.406</v>
      </c>
      <c r="F45" s="435">
        <v>6306.409</v>
      </c>
      <c r="G45" s="436">
        <v>635349.395</v>
      </c>
      <c r="H45" s="434">
        <v>636618.927</v>
      </c>
      <c r="I45" s="434">
        <v>302380.999</v>
      </c>
    </row>
    <row r="46" spans="1:9" ht="12.75">
      <c r="A46" s="421"/>
      <c r="B46" s="421" t="s">
        <v>195</v>
      </c>
      <c r="C46" s="437"/>
      <c r="D46" s="437"/>
      <c r="E46" s="437"/>
      <c r="F46" s="438"/>
      <c r="G46" s="437"/>
      <c r="H46" s="437"/>
      <c r="I46" s="437"/>
    </row>
    <row r="47" spans="1:9" ht="22.5">
      <c r="A47" s="439"/>
      <c r="B47" s="439" t="s">
        <v>196</v>
      </c>
      <c r="C47" s="437"/>
      <c r="D47" s="437"/>
      <c r="E47" s="437"/>
      <c r="F47" s="438"/>
      <c r="G47" s="437"/>
      <c r="H47" s="437"/>
      <c r="I47" s="437"/>
    </row>
    <row r="48" spans="1:9" ht="22.5">
      <c r="A48" s="440"/>
      <c r="B48" s="422" t="s">
        <v>197</v>
      </c>
      <c r="C48" s="423">
        <v>2.804</v>
      </c>
      <c r="D48" s="423">
        <v>2.804</v>
      </c>
      <c r="E48" s="423">
        <v>2.623</v>
      </c>
      <c r="F48" s="430">
        <v>0</v>
      </c>
      <c r="G48" s="425">
        <v>2.972</v>
      </c>
      <c r="H48" s="423">
        <v>5.45</v>
      </c>
      <c r="I48" s="423">
        <v>2.176</v>
      </c>
    </row>
    <row r="49" spans="1:9" ht="12.75">
      <c r="A49" s="440"/>
      <c r="B49" s="422" t="s">
        <v>238</v>
      </c>
      <c r="C49" s="423">
        <v>453.779</v>
      </c>
      <c r="D49" s="423">
        <v>453.779</v>
      </c>
      <c r="E49" s="423">
        <v>401.856</v>
      </c>
      <c r="F49" s="423">
        <v>51.923</v>
      </c>
      <c r="G49" s="425">
        <v>481.006</v>
      </c>
      <c r="H49" s="423">
        <v>481.006</v>
      </c>
      <c r="I49" s="423">
        <v>193.132</v>
      </c>
    </row>
    <row r="50" spans="1:9" ht="12.75">
      <c r="A50" s="440"/>
      <c r="B50" s="422" t="s">
        <v>198</v>
      </c>
      <c r="C50" s="423">
        <v>99741.449</v>
      </c>
      <c r="D50" s="423">
        <v>100484.5</v>
      </c>
      <c r="E50" s="423">
        <v>101184.69</v>
      </c>
      <c r="F50" s="423">
        <v>-700.19</v>
      </c>
      <c r="G50" s="425">
        <v>114900.523</v>
      </c>
      <c r="H50" s="423">
        <v>114485.032</v>
      </c>
      <c r="I50" s="423">
        <v>56562.896</v>
      </c>
    </row>
    <row r="51" spans="1:9" ht="12.75">
      <c r="A51" s="440"/>
      <c r="B51" s="422" t="s">
        <v>199</v>
      </c>
      <c r="C51" s="423">
        <v>337572.412</v>
      </c>
      <c r="D51" s="423">
        <v>338936.817</v>
      </c>
      <c r="E51" s="423">
        <v>338936.817</v>
      </c>
      <c r="F51" s="423">
        <v>0</v>
      </c>
      <c r="G51" s="425">
        <v>362468.075</v>
      </c>
      <c r="H51" s="423">
        <v>362468.075</v>
      </c>
      <c r="I51" s="423">
        <v>181234.048</v>
      </c>
    </row>
    <row r="52" spans="1:9" ht="22.5">
      <c r="A52" s="440"/>
      <c r="B52" s="422" t="s">
        <v>200</v>
      </c>
      <c r="C52" s="423">
        <v>9613.36</v>
      </c>
      <c r="D52" s="423">
        <v>9613.36</v>
      </c>
      <c r="E52" s="423">
        <v>9613.36</v>
      </c>
      <c r="F52" s="423">
        <v>0</v>
      </c>
      <c r="G52" s="425">
        <v>10190.162</v>
      </c>
      <c r="H52" s="423">
        <v>10190.162</v>
      </c>
      <c r="I52" s="423">
        <v>3396.721</v>
      </c>
    </row>
    <row r="53" spans="1:9" ht="22.5">
      <c r="A53" s="440"/>
      <c r="B53" s="422" t="s">
        <v>240</v>
      </c>
      <c r="C53" s="423">
        <v>0</v>
      </c>
      <c r="D53" s="423">
        <v>200</v>
      </c>
      <c r="E53" s="423">
        <v>516.274</v>
      </c>
      <c r="F53" s="423">
        <v>-316.274</v>
      </c>
      <c r="G53" s="425">
        <v>0</v>
      </c>
      <c r="H53" s="423">
        <v>310.857</v>
      </c>
      <c r="I53" s="423">
        <v>310.857</v>
      </c>
    </row>
    <row r="54" spans="1:9" ht="22.5">
      <c r="A54" s="440"/>
      <c r="B54" s="422" t="s">
        <v>201</v>
      </c>
      <c r="C54" s="423">
        <v>12403</v>
      </c>
      <c r="D54" s="423">
        <v>12300</v>
      </c>
      <c r="E54" s="423">
        <v>12090.186</v>
      </c>
      <c r="F54" s="423">
        <v>209.814</v>
      </c>
      <c r="G54" s="425">
        <v>13440</v>
      </c>
      <c r="H54" s="423">
        <v>13200</v>
      </c>
      <c r="I54" s="423">
        <v>6415.632</v>
      </c>
    </row>
    <row r="55" spans="1:9" ht="22.5">
      <c r="A55" s="431"/>
      <c r="B55" s="422" t="s">
        <v>202</v>
      </c>
      <c r="C55" s="423">
        <v>2575.723</v>
      </c>
      <c r="D55" s="423">
        <v>2575.723</v>
      </c>
      <c r="E55" s="423">
        <v>2298.637</v>
      </c>
      <c r="F55" s="423">
        <v>277.086</v>
      </c>
      <c r="G55" s="425">
        <v>2730.266</v>
      </c>
      <c r="H55" s="423">
        <v>2730.266</v>
      </c>
      <c r="I55" s="423">
        <v>1206.972</v>
      </c>
    </row>
    <row r="56" spans="1:9" ht="22.5">
      <c r="A56" s="441"/>
      <c r="B56" s="442" t="s">
        <v>203</v>
      </c>
      <c r="C56" s="443">
        <v>462362.527</v>
      </c>
      <c r="D56" s="443">
        <v>464566.983</v>
      </c>
      <c r="E56" s="443">
        <v>465044.443</v>
      </c>
      <c r="F56" s="443">
        <v>-477.641</v>
      </c>
      <c r="G56" s="444">
        <v>504213.004</v>
      </c>
      <c r="H56" s="443">
        <v>503870.848</v>
      </c>
      <c r="I56" s="443">
        <v>249322.434</v>
      </c>
    </row>
    <row r="57" spans="1:9" ht="12.75">
      <c r="A57" s="445"/>
      <c r="B57" s="440" t="s">
        <v>64</v>
      </c>
      <c r="C57" s="437">
        <v>4030</v>
      </c>
      <c r="D57" s="437">
        <v>0</v>
      </c>
      <c r="E57" s="437">
        <v>0</v>
      </c>
      <c r="F57" s="437">
        <v>0</v>
      </c>
      <c r="G57" s="446">
        <v>3000</v>
      </c>
      <c r="H57" s="437">
        <v>0</v>
      </c>
      <c r="I57" s="437">
        <v>0</v>
      </c>
    </row>
    <row r="58" spans="1:9" ht="12.75">
      <c r="A58" s="445"/>
      <c r="B58" s="440" t="s">
        <v>204</v>
      </c>
      <c r="C58" s="437">
        <v>0</v>
      </c>
      <c r="D58" s="437">
        <v>-3500</v>
      </c>
      <c r="E58" s="437">
        <v>0</v>
      </c>
      <c r="F58" s="437">
        <v>-3500</v>
      </c>
      <c r="G58" s="446">
        <v>0</v>
      </c>
      <c r="H58" s="437">
        <v>-3650</v>
      </c>
      <c r="I58" s="437">
        <v>0</v>
      </c>
    </row>
    <row r="59" spans="1:9" ht="22.5">
      <c r="A59" s="397"/>
      <c r="B59" s="440" t="s">
        <v>205</v>
      </c>
      <c r="C59" s="437">
        <v>0</v>
      </c>
      <c r="D59" s="437">
        <v>-500</v>
      </c>
      <c r="E59" s="437">
        <v>0</v>
      </c>
      <c r="F59" s="437">
        <v>-500</v>
      </c>
      <c r="G59" s="447">
        <v>0</v>
      </c>
      <c r="H59" s="437">
        <v>-500</v>
      </c>
      <c r="I59" s="437">
        <v>0</v>
      </c>
    </row>
    <row r="60" spans="1:9" ht="12.75">
      <c r="A60" s="502"/>
      <c r="B60" s="503" t="s">
        <v>39</v>
      </c>
      <c r="C60" s="504">
        <v>1055074.611</v>
      </c>
      <c r="D60" s="504">
        <v>1049593.353</v>
      </c>
      <c r="E60" s="504">
        <v>1047763.849</v>
      </c>
      <c r="F60" s="504">
        <v>1828.768</v>
      </c>
      <c r="G60" s="505">
        <v>1142562.399</v>
      </c>
      <c r="H60" s="504">
        <v>1136339.775</v>
      </c>
      <c r="I60" s="504">
        <v>551703.433</v>
      </c>
    </row>
    <row r="61" spans="1:9" ht="12.75">
      <c r="A61" s="448" t="s">
        <v>206</v>
      </c>
      <c r="B61" s="449"/>
      <c r="C61" s="450"/>
      <c r="D61" s="450"/>
      <c r="E61" s="451"/>
      <c r="F61" s="451"/>
      <c r="G61" s="451"/>
      <c r="H61" s="451"/>
      <c r="I61" s="452"/>
    </row>
    <row r="62" spans="1:9" ht="12.75">
      <c r="A62" s="453" t="s">
        <v>207</v>
      </c>
      <c r="B62" s="46"/>
      <c r="C62" s="450"/>
      <c r="D62" s="450"/>
      <c r="E62" s="450"/>
      <c r="F62" s="450"/>
      <c r="G62" s="450"/>
      <c r="H62" s="450"/>
      <c r="I62" s="454"/>
    </row>
    <row r="63" spans="1:9" ht="12.75">
      <c r="A63" s="453" t="s">
        <v>208</v>
      </c>
      <c r="B63" s="46"/>
      <c r="C63" s="450"/>
      <c r="D63" s="450"/>
      <c r="E63" s="450"/>
      <c r="F63" s="450"/>
      <c r="G63" s="450"/>
      <c r="H63" s="450"/>
      <c r="I63" s="454"/>
    </row>
    <row r="64" spans="1:9" ht="12.75">
      <c r="A64" s="453" t="s">
        <v>209</v>
      </c>
      <c r="B64" s="171"/>
      <c r="C64" s="450"/>
      <c r="D64" s="450"/>
      <c r="E64" s="450"/>
      <c r="F64" s="450"/>
      <c r="G64" s="450"/>
      <c r="H64" s="450"/>
      <c r="I64" s="454"/>
    </row>
    <row r="65" spans="1:9" ht="12.75">
      <c r="A65" s="47" t="s">
        <v>28</v>
      </c>
      <c r="B65" s="46"/>
      <c r="C65" s="450"/>
      <c r="D65" s="450"/>
      <c r="E65" s="450"/>
      <c r="F65" s="450"/>
      <c r="G65" s="450"/>
      <c r="H65" s="450"/>
      <c r="I65" s="450"/>
    </row>
  </sheetData>
  <sheetProtection/>
  <mergeCells count="2">
    <mergeCell ref="A1:I1"/>
    <mergeCell ref="G2:I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5"/>
  <sheetViews>
    <sheetView showGridLines="0" zoomScalePageLayoutView="0" workbookViewId="0" topLeftCell="A1">
      <selection activeCell="F62" sqref="F62"/>
    </sheetView>
  </sheetViews>
  <sheetFormatPr defaultColWidth="9.140625" defaultRowHeight="12.75"/>
  <cols>
    <col min="1" max="1" width="0.85546875" style="0" customWidth="1"/>
    <col min="2" max="2" width="24.57421875" style="0" customWidth="1"/>
    <col min="3" max="8" width="10.8515625" style="0" customWidth="1"/>
    <col min="9" max="10" width="0" style="0" hidden="1" customWidth="1"/>
    <col min="11" max="11" width="10.8515625" style="0" customWidth="1"/>
  </cols>
  <sheetData>
    <row r="1" spans="1:11" ht="12.75">
      <c r="A1" s="514" t="s">
        <v>210</v>
      </c>
      <c r="B1" s="515"/>
      <c r="C1" s="515"/>
      <c r="D1" s="515"/>
      <c r="E1" s="515"/>
      <c r="F1" s="515"/>
      <c r="G1" s="515"/>
      <c r="H1" s="515"/>
      <c r="I1" s="515"/>
      <c r="J1" s="41"/>
      <c r="K1" s="41"/>
    </row>
    <row r="2" spans="1:11" ht="12.75">
      <c r="A2" s="414"/>
      <c r="B2" s="414"/>
      <c r="C2" s="455" t="s">
        <v>1</v>
      </c>
      <c r="D2" s="456"/>
      <c r="E2" s="455"/>
      <c r="F2" s="456"/>
      <c r="G2" s="456"/>
      <c r="H2" s="525" t="s">
        <v>2</v>
      </c>
      <c r="I2" s="526"/>
      <c r="J2" s="526"/>
      <c r="K2" s="526"/>
    </row>
    <row r="3" spans="1:11" ht="45">
      <c r="A3" s="457"/>
      <c r="B3" s="417" t="s">
        <v>32</v>
      </c>
      <c r="C3" s="458" t="s">
        <v>154</v>
      </c>
      <c r="D3" s="458" t="s">
        <v>155</v>
      </c>
      <c r="E3" s="458" t="s">
        <v>109</v>
      </c>
      <c r="F3" s="458" t="s">
        <v>157</v>
      </c>
      <c r="G3" s="458" t="s">
        <v>211</v>
      </c>
      <c r="H3" s="459" t="s">
        <v>154</v>
      </c>
      <c r="I3" s="460" t="s">
        <v>212</v>
      </c>
      <c r="J3" s="460" t="s">
        <v>213</v>
      </c>
      <c r="K3" s="418" t="s">
        <v>247</v>
      </c>
    </row>
    <row r="4" spans="1:11" ht="12.75">
      <c r="A4" s="422"/>
      <c r="B4" s="461" t="s">
        <v>144</v>
      </c>
      <c r="C4" s="462">
        <v>59258.175</v>
      </c>
      <c r="D4" s="462">
        <v>61375.898</v>
      </c>
      <c r="E4" s="462">
        <v>60772.297</v>
      </c>
      <c r="F4" s="463">
        <v>603.601</v>
      </c>
      <c r="G4" s="464">
        <v>0.01</v>
      </c>
      <c r="H4" s="465">
        <v>62141.204</v>
      </c>
      <c r="I4" s="466">
        <v>24313.339</v>
      </c>
      <c r="J4" s="466">
        <v>5566.25</v>
      </c>
      <c r="K4" s="467">
        <v>29879.589</v>
      </c>
    </row>
    <row r="5" spans="1:11" ht="12.75">
      <c r="A5" s="422"/>
      <c r="B5" s="468" t="s">
        <v>214</v>
      </c>
      <c r="C5" s="469">
        <v>26972.076</v>
      </c>
      <c r="D5" s="469">
        <v>27538.88</v>
      </c>
      <c r="E5" s="469">
        <v>27450.752</v>
      </c>
      <c r="F5" s="470">
        <v>88.128</v>
      </c>
      <c r="G5" s="471">
        <v>0.003</v>
      </c>
      <c r="H5" s="472">
        <v>27934.964</v>
      </c>
      <c r="I5" s="473">
        <v>11208.453</v>
      </c>
      <c r="J5" s="473">
        <v>2397.571</v>
      </c>
      <c r="K5" s="474">
        <v>13606.024</v>
      </c>
    </row>
    <row r="6" spans="1:11" ht="12.75">
      <c r="A6" s="422"/>
      <c r="B6" s="468" t="s">
        <v>215</v>
      </c>
      <c r="C6" s="469">
        <v>16584.328</v>
      </c>
      <c r="D6" s="469">
        <v>17183.546</v>
      </c>
      <c r="E6" s="469">
        <v>17048.255</v>
      </c>
      <c r="F6" s="470">
        <v>135.291</v>
      </c>
      <c r="G6" s="471">
        <v>0.008</v>
      </c>
      <c r="H6" s="472">
        <v>17509.012</v>
      </c>
      <c r="I6" s="473">
        <v>6931.509</v>
      </c>
      <c r="J6" s="473">
        <v>1503.625</v>
      </c>
      <c r="K6" s="474">
        <v>8435.134</v>
      </c>
    </row>
    <row r="7" spans="1:11" ht="12.75">
      <c r="A7" s="422"/>
      <c r="B7" s="468" t="s">
        <v>216</v>
      </c>
      <c r="C7" s="469">
        <v>2015.204</v>
      </c>
      <c r="D7" s="469">
        <v>2043.842</v>
      </c>
      <c r="E7" s="469">
        <v>1965.142</v>
      </c>
      <c r="F7" s="470">
        <v>78.699</v>
      </c>
      <c r="G7" s="471">
        <v>0.039</v>
      </c>
      <c r="H7" s="472">
        <v>2158.958</v>
      </c>
      <c r="I7" s="473">
        <v>860.38</v>
      </c>
      <c r="J7" s="473">
        <v>195.566</v>
      </c>
      <c r="K7" s="474">
        <v>1055.946</v>
      </c>
    </row>
    <row r="8" spans="1:11" ht="12.75">
      <c r="A8" s="422"/>
      <c r="B8" s="468" t="s">
        <v>217</v>
      </c>
      <c r="C8" s="469">
        <v>13686.567</v>
      </c>
      <c r="D8" s="469">
        <v>14609.63</v>
      </c>
      <c r="E8" s="469">
        <v>14308.148</v>
      </c>
      <c r="F8" s="470">
        <v>301.482</v>
      </c>
      <c r="G8" s="471">
        <v>0.021</v>
      </c>
      <c r="H8" s="472">
        <v>14538.27</v>
      </c>
      <c r="I8" s="474">
        <v>5312.997</v>
      </c>
      <c r="J8" s="474">
        <v>1469.488</v>
      </c>
      <c r="K8" s="474">
        <v>6782.485</v>
      </c>
    </row>
    <row r="9" spans="1:11" ht="12.75">
      <c r="A9" s="422"/>
      <c r="B9" s="461" t="s">
        <v>145</v>
      </c>
      <c r="C9" s="475">
        <v>26871.618</v>
      </c>
      <c r="D9" s="475">
        <v>27649.17</v>
      </c>
      <c r="E9" s="475">
        <v>27363.831</v>
      </c>
      <c r="F9" s="463">
        <v>285.339</v>
      </c>
      <c r="G9" s="464">
        <v>0.01</v>
      </c>
      <c r="H9" s="465">
        <v>27925.21</v>
      </c>
      <c r="I9" s="466">
        <v>11263.037</v>
      </c>
      <c r="J9" s="466">
        <v>2582.887</v>
      </c>
      <c r="K9" s="467">
        <v>13845.924</v>
      </c>
    </row>
    <row r="10" spans="1:11" ht="12.75">
      <c r="A10" s="422"/>
      <c r="B10" s="468" t="s">
        <v>214</v>
      </c>
      <c r="C10" s="469">
        <v>10456.217</v>
      </c>
      <c r="D10" s="469">
        <v>10613.011</v>
      </c>
      <c r="E10" s="469">
        <v>10916.594</v>
      </c>
      <c r="F10" s="470">
        <v>-303.583</v>
      </c>
      <c r="G10" s="471">
        <v>-0.029</v>
      </c>
      <c r="H10" s="472">
        <v>11258.854</v>
      </c>
      <c r="I10" s="473">
        <v>4976.881</v>
      </c>
      <c r="J10" s="473">
        <v>969.129</v>
      </c>
      <c r="K10" s="474">
        <v>5946.01</v>
      </c>
    </row>
    <row r="11" spans="1:11" ht="12.75">
      <c r="A11" s="422"/>
      <c r="B11" s="468" t="s">
        <v>215</v>
      </c>
      <c r="C11" s="469">
        <v>7894.778</v>
      </c>
      <c r="D11" s="469">
        <v>7992.328</v>
      </c>
      <c r="E11" s="469">
        <v>7779.386</v>
      </c>
      <c r="F11" s="470">
        <v>212.942</v>
      </c>
      <c r="G11" s="471">
        <v>0.027</v>
      </c>
      <c r="H11" s="472">
        <v>8155.342</v>
      </c>
      <c r="I11" s="473">
        <v>3302.716</v>
      </c>
      <c r="J11" s="473">
        <v>704.068</v>
      </c>
      <c r="K11" s="474">
        <v>4006.784</v>
      </c>
    </row>
    <row r="12" spans="1:11" ht="12.75">
      <c r="A12" s="422"/>
      <c r="B12" s="468" t="s">
        <v>216</v>
      </c>
      <c r="C12" s="469">
        <v>951.229</v>
      </c>
      <c r="D12" s="469">
        <v>965.096</v>
      </c>
      <c r="E12" s="469">
        <v>962.711</v>
      </c>
      <c r="F12" s="470">
        <v>2.385</v>
      </c>
      <c r="G12" s="471">
        <v>0.002</v>
      </c>
      <c r="H12" s="472">
        <v>973.054</v>
      </c>
      <c r="I12" s="473">
        <v>395.829</v>
      </c>
      <c r="J12" s="473">
        <v>62.014</v>
      </c>
      <c r="K12" s="474">
        <v>457.843</v>
      </c>
    </row>
    <row r="13" spans="1:11" ht="12.75">
      <c r="A13" s="422"/>
      <c r="B13" s="468" t="s">
        <v>217</v>
      </c>
      <c r="C13" s="469">
        <v>7569.394</v>
      </c>
      <c r="D13" s="469">
        <v>8078.735</v>
      </c>
      <c r="E13" s="469">
        <v>7705.14</v>
      </c>
      <c r="F13" s="470">
        <v>373.595</v>
      </c>
      <c r="G13" s="471">
        <v>0.046</v>
      </c>
      <c r="H13" s="472">
        <v>7537.96</v>
      </c>
      <c r="I13" s="474">
        <v>2587.611</v>
      </c>
      <c r="J13" s="474">
        <v>847.676</v>
      </c>
      <c r="K13" s="474">
        <v>3435.287</v>
      </c>
    </row>
    <row r="14" spans="1:11" ht="12.75">
      <c r="A14" s="422"/>
      <c r="B14" s="461" t="s">
        <v>146</v>
      </c>
      <c r="C14" s="475">
        <v>75964.652</v>
      </c>
      <c r="D14" s="475">
        <v>79595.843</v>
      </c>
      <c r="E14" s="475">
        <v>77333.92</v>
      </c>
      <c r="F14" s="463">
        <v>2261.923</v>
      </c>
      <c r="G14" s="464">
        <v>0.028</v>
      </c>
      <c r="H14" s="465">
        <v>86968.62</v>
      </c>
      <c r="I14" s="466">
        <v>33632.532</v>
      </c>
      <c r="J14" s="466">
        <v>7389.241</v>
      </c>
      <c r="K14" s="467">
        <v>41021.773</v>
      </c>
    </row>
    <row r="15" spans="1:11" ht="12.75">
      <c r="A15" s="422"/>
      <c r="B15" s="468" t="s">
        <v>214</v>
      </c>
      <c r="C15" s="469">
        <v>29275.841</v>
      </c>
      <c r="D15" s="469">
        <v>30695.257</v>
      </c>
      <c r="E15" s="469">
        <v>30362.038</v>
      </c>
      <c r="F15" s="470">
        <v>333.219</v>
      </c>
      <c r="G15" s="471">
        <v>0.011</v>
      </c>
      <c r="H15" s="472">
        <v>32845.229</v>
      </c>
      <c r="I15" s="473">
        <v>13413.555</v>
      </c>
      <c r="J15" s="473">
        <v>2797.466</v>
      </c>
      <c r="K15" s="474">
        <v>16211.021</v>
      </c>
    </row>
    <row r="16" spans="1:11" ht="12.75">
      <c r="A16" s="422"/>
      <c r="B16" s="468" t="s">
        <v>215</v>
      </c>
      <c r="C16" s="469">
        <v>27992.68</v>
      </c>
      <c r="D16" s="469">
        <v>28770.785</v>
      </c>
      <c r="E16" s="469">
        <v>27415.801</v>
      </c>
      <c r="F16" s="470">
        <v>1354.984</v>
      </c>
      <c r="G16" s="471">
        <v>0.047</v>
      </c>
      <c r="H16" s="472">
        <v>31524.334</v>
      </c>
      <c r="I16" s="473">
        <v>12550.622</v>
      </c>
      <c r="J16" s="473">
        <v>2730.171</v>
      </c>
      <c r="K16" s="474">
        <v>15280.793</v>
      </c>
    </row>
    <row r="17" spans="1:11" ht="12.75">
      <c r="A17" s="422"/>
      <c r="B17" s="468" t="s">
        <v>216</v>
      </c>
      <c r="C17" s="469">
        <v>2896.32</v>
      </c>
      <c r="D17" s="469">
        <v>2916.748</v>
      </c>
      <c r="E17" s="469">
        <v>2899.683</v>
      </c>
      <c r="F17" s="470">
        <v>17.065</v>
      </c>
      <c r="G17" s="471">
        <v>0.006</v>
      </c>
      <c r="H17" s="472">
        <v>3524.662</v>
      </c>
      <c r="I17" s="473">
        <v>1375.908</v>
      </c>
      <c r="J17" s="473">
        <v>192.751</v>
      </c>
      <c r="K17" s="474">
        <v>1568.659</v>
      </c>
    </row>
    <row r="18" spans="1:11" ht="12.75">
      <c r="A18" s="422"/>
      <c r="B18" s="468" t="s">
        <v>217</v>
      </c>
      <c r="C18" s="469">
        <v>15799.811</v>
      </c>
      <c r="D18" s="469">
        <v>17213.053</v>
      </c>
      <c r="E18" s="469">
        <v>16657.821</v>
      </c>
      <c r="F18" s="470">
        <v>555.232</v>
      </c>
      <c r="G18" s="471">
        <v>0.032</v>
      </c>
      <c r="H18" s="472">
        <v>19074.395</v>
      </c>
      <c r="I18" s="474">
        <v>6292.447</v>
      </c>
      <c r="J18" s="474">
        <v>1668.853</v>
      </c>
      <c r="K18" s="474">
        <v>7961.3</v>
      </c>
    </row>
    <row r="19" spans="1:11" ht="12.75">
      <c r="A19" s="426"/>
      <c r="B19" s="476" t="s">
        <v>147</v>
      </c>
      <c r="C19" s="475">
        <v>89792.204</v>
      </c>
      <c r="D19" s="475">
        <v>91965.549</v>
      </c>
      <c r="E19" s="475">
        <v>92008.836</v>
      </c>
      <c r="F19" s="477">
        <v>-43.287</v>
      </c>
      <c r="G19" s="478">
        <v>0</v>
      </c>
      <c r="H19" s="465">
        <v>96718.134</v>
      </c>
      <c r="I19" s="466">
        <v>40147.952</v>
      </c>
      <c r="J19" s="466">
        <v>8515.653</v>
      </c>
      <c r="K19" s="467">
        <v>48663.605</v>
      </c>
    </row>
    <row r="20" spans="1:11" ht="12.75">
      <c r="A20" s="422"/>
      <c r="B20" s="468" t="s">
        <v>214</v>
      </c>
      <c r="C20" s="469">
        <v>37008.579</v>
      </c>
      <c r="D20" s="469">
        <v>37596.762</v>
      </c>
      <c r="E20" s="469">
        <v>37559.537</v>
      </c>
      <c r="F20" s="470">
        <v>37.225</v>
      </c>
      <c r="G20" s="471">
        <v>0.001</v>
      </c>
      <c r="H20" s="472">
        <v>39446.92</v>
      </c>
      <c r="I20" s="473">
        <v>16435.105</v>
      </c>
      <c r="J20" s="473">
        <v>3657.554</v>
      </c>
      <c r="K20" s="474">
        <v>20092.659</v>
      </c>
    </row>
    <row r="21" spans="1:11" ht="12.75">
      <c r="A21" s="422"/>
      <c r="B21" s="468" t="s">
        <v>215</v>
      </c>
      <c r="C21" s="469">
        <v>28647.877</v>
      </c>
      <c r="D21" s="469">
        <v>29219.21</v>
      </c>
      <c r="E21" s="469">
        <v>29531.41</v>
      </c>
      <c r="F21" s="470">
        <v>-312.2</v>
      </c>
      <c r="G21" s="471">
        <v>-0.011</v>
      </c>
      <c r="H21" s="472">
        <v>30914.196</v>
      </c>
      <c r="I21" s="473">
        <v>13244.665</v>
      </c>
      <c r="J21" s="473">
        <v>2581.123</v>
      </c>
      <c r="K21" s="474">
        <v>15825.788</v>
      </c>
    </row>
    <row r="22" spans="1:11" ht="12.75">
      <c r="A22" s="422"/>
      <c r="B22" s="468" t="s">
        <v>216</v>
      </c>
      <c r="C22" s="469">
        <v>2325.185</v>
      </c>
      <c r="D22" s="469">
        <v>2315.947</v>
      </c>
      <c r="E22" s="469">
        <v>2330.011</v>
      </c>
      <c r="F22" s="470">
        <v>-14.064</v>
      </c>
      <c r="G22" s="471">
        <v>-0.006</v>
      </c>
      <c r="H22" s="472">
        <v>2497.952</v>
      </c>
      <c r="I22" s="473">
        <v>951.819</v>
      </c>
      <c r="J22" s="473">
        <v>212.866</v>
      </c>
      <c r="K22" s="474">
        <v>1164.685</v>
      </c>
    </row>
    <row r="23" spans="1:11" ht="12.75">
      <c r="A23" s="422"/>
      <c r="B23" s="468" t="s">
        <v>217</v>
      </c>
      <c r="C23" s="469">
        <v>21810.563</v>
      </c>
      <c r="D23" s="469">
        <v>22833.63</v>
      </c>
      <c r="E23" s="469">
        <v>22587.878</v>
      </c>
      <c r="F23" s="470">
        <v>245.752</v>
      </c>
      <c r="G23" s="471">
        <v>0.011</v>
      </c>
      <c r="H23" s="472">
        <v>23859.066</v>
      </c>
      <c r="I23" s="474">
        <v>9516.363</v>
      </c>
      <c r="J23" s="474">
        <v>2064.109</v>
      </c>
      <c r="K23" s="474">
        <v>11580.472</v>
      </c>
    </row>
    <row r="24" spans="1:11" ht="12.75">
      <c r="A24" s="422"/>
      <c r="B24" s="461" t="s">
        <v>148</v>
      </c>
      <c r="C24" s="475">
        <v>48434.82</v>
      </c>
      <c r="D24" s="475">
        <v>48406.925</v>
      </c>
      <c r="E24" s="475">
        <v>46597.112</v>
      </c>
      <c r="F24" s="463">
        <v>1809.813</v>
      </c>
      <c r="G24" s="464">
        <v>0.037</v>
      </c>
      <c r="H24" s="465">
        <v>51460.44</v>
      </c>
      <c r="I24" s="466">
        <v>19576.654</v>
      </c>
      <c r="J24" s="466">
        <v>4432.307</v>
      </c>
      <c r="K24" s="467">
        <v>24008.961</v>
      </c>
    </row>
    <row r="25" spans="1:11" ht="12.75">
      <c r="A25" s="422"/>
      <c r="B25" s="468" t="s">
        <v>214</v>
      </c>
      <c r="C25" s="469">
        <v>23475.305</v>
      </c>
      <c r="D25" s="469">
        <v>23948.402</v>
      </c>
      <c r="E25" s="469">
        <v>23387.882</v>
      </c>
      <c r="F25" s="470">
        <v>560.52</v>
      </c>
      <c r="G25" s="471">
        <v>0.023</v>
      </c>
      <c r="H25" s="472">
        <v>24965.895</v>
      </c>
      <c r="I25" s="473">
        <v>10086.198</v>
      </c>
      <c r="J25" s="473">
        <v>2132.974</v>
      </c>
      <c r="K25" s="474">
        <v>12219.172</v>
      </c>
    </row>
    <row r="26" spans="1:11" ht="12.75">
      <c r="A26" s="422"/>
      <c r="B26" s="468" t="s">
        <v>215</v>
      </c>
      <c r="C26" s="469">
        <v>13076.949</v>
      </c>
      <c r="D26" s="469">
        <v>13480.97</v>
      </c>
      <c r="E26" s="469">
        <v>13137.862</v>
      </c>
      <c r="F26" s="470">
        <v>343.108</v>
      </c>
      <c r="G26" s="471">
        <v>0.025</v>
      </c>
      <c r="H26" s="472">
        <v>14371.045</v>
      </c>
      <c r="I26" s="473">
        <v>5740.868</v>
      </c>
      <c r="J26" s="473">
        <v>1125.821</v>
      </c>
      <c r="K26" s="474">
        <v>6866.689</v>
      </c>
    </row>
    <row r="27" spans="1:11" ht="12.75">
      <c r="A27" s="422"/>
      <c r="B27" s="468" t="s">
        <v>216</v>
      </c>
      <c r="C27" s="469">
        <v>1377.843</v>
      </c>
      <c r="D27" s="469">
        <v>1380.779</v>
      </c>
      <c r="E27" s="469">
        <v>1315.05</v>
      </c>
      <c r="F27" s="479">
        <v>65.729</v>
      </c>
      <c r="G27" s="471">
        <v>0.048</v>
      </c>
      <c r="H27" s="472">
        <v>1468.887</v>
      </c>
      <c r="I27" s="473">
        <v>491.581</v>
      </c>
      <c r="J27" s="473">
        <v>181.791</v>
      </c>
      <c r="K27" s="474">
        <v>673.372</v>
      </c>
    </row>
    <row r="28" spans="1:11" ht="12.75">
      <c r="A28" s="422"/>
      <c r="B28" s="468" t="s">
        <v>217</v>
      </c>
      <c r="C28" s="469">
        <v>10504.723</v>
      </c>
      <c r="D28" s="469">
        <v>9596.774</v>
      </c>
      <c r="E28" s="469">
        <v>8756.318</v>
      </c>
      <c r="F28" s="479">
        <v>840.456</v>
      </c>
      <c r="G28" s="471">
        <v>0.088</v>
      </c>
      <c r="H28" s="472">
        <v>10654.613</v>
      </c>
      <c r="I28" s="474">
        <v>3258.007</v>
      </c>
      <c r="J28" s="474">
        <v>991.722</v>
      </c>
      <c r="K28" s="474">
        <v>4249.729</v>
      </c>
    </row>
    <row r="29" spans="1:11" ht="12.75">
      <c r="A29" s="422"/>
      <c r="B29" s="461" t="s">
        <v>149</v>
      </c>
      <c r="C29" s="475">
        <v>33659.365</v>
      </c>
      <c r="D29" s="475">
        <v>34225.515</v>
      </c>
      <c r="E29" s="475">
        <v>33701.224</v>
      </c>
      <c r="F29" s="463">
        <v>524.291</v>
      </c>
      <c r="G29" s="464">
        <v>0.015</v>
      </c>
      <c r="H29" s="465">
        <v>36469.814</v>
      </c>
      <c r="I29" s="466">
        <v>14542.203</v>
      </c>
      <c r="J29" s="466">
        <v>3118.689</v>
      </c>
      <c r="K29" s="467">
        <v>17660.892</v>
      </c>
    </row>
    <row r="30" spans="1:11" ht="12.75">
      <c r="A30" s="422"/>
      <c r="B30" s="468" t="s">
        <v>214</v>
      </c>
      <c r="C30" s="469">
        <v>14896.956</v>
      </c>
      <c r="D30" s="469">
        <v>15102.897</v>
      </c>
      <c r="E30" s="469">
        <v>14932.789</v>
      </c>
      <c r="F30" s="470">
        <v>170.108</v>
      </c>
      <c r="G30" s="471">
        <v>0.011</v>
      </c>
      <c r="H30" s="472">
        <v>16102.831</v>
      </c>
      <c r="I30" s="473">
        <v>6604.627</v>
      </c>
      <c r="J30" s="473">
        <v>1401.107</v>
      </c>
      <c r="K30" s="474">
        <v>8005.734</v>
      </c>
    </row>
    <row r="31" spans="1:11" ht="12.75">
      <c r="A31" s="422"/>
      <c r="B31" s="468" t="s">
        <v>215</v>
      </c>
      <c r="C31" s="469">
        <v>8084.505</v>
      </c>
      <c r="D31" s="469">
        <v>8121.974</v>
      </c>
      <c r="E31" s="469">
        <v>8065.397</v>
      </c>
      <c r="F31" s="470">
        <v>56.577</v>
      </c>
      <c r="G31" s="471">
        <v>0.007</v>
      </c>
      <c r="H31" s="472">
        <v>8991.61</v>
      </c>
      <c r="I31" s="473">
        <v>3640.993</v>
      </c>
      <c r="J31" s="473">
        <v>630.211</v>
      </c>
      <c r="K31" s="474">
        <v>4271.204</v>
      </c>
    </row>
    <row r="32" spans="1:11" ht="12.75">
      <c r="A32" s="422"/>
      <c r="B32" s="468" t="s">
        <v>216</v>
      </c>
      <c r="C32" s="469">
        <v>1154.294</v>
      </c>
      <c r="D32" s="469">
        <v>1169.633</v>
      </c>
      <c r="E32" s="469">
        <v>1132.962</v>
      </c>
      <c r="F32" s="470">
        <v>36.671</v>
      </c>
      <c r="G32" s="471">
        <v>0.031</v>
      </c>
      <c r="H32" s="472">
        <v>1232.065</v>
      </c>
      <c r="I32" s="473">
        <v>476.071</v>
      </c>
      <c r="J32" s="473">
        <v>90.32</v>
      </c>
      <c r="K32" s="474">
        <v>566.391</v>
      </c>
    </row>
    <row r="33" spans="1:11" ht="12.75">
      <c r="A33" s="422"/>
      <c r="B33" s="468" t="s">
        <v>217</v>
      </c>
      <c r="C33" s="469">
        <v>9523.61</v>
      </c>
      <c r="D33" s="469">
        <v>9831.011</v>
      </c>
      <c r="E33" s="469">
        <v>9570.076</v>
      </c>
      <c r="F33" s="470">
        <v>260.935</v>
      </c>
      <c r="G33" s="471">
        <v>0.027</v>
      </c>
      <c r="H33" s="472">
        <v>10143.308</v>
      </c>
      <c r="I33" s="474">
        <v>3820.512</v>
      </c>
      <c r="J33" s="474">
        <v>997.051</v>
      </c>
      <c r="K33" s="474">
        <v>4817.563</v>
      </c>
    </row>
    <row r="34" spans="1:11" ht="12.75">
      <c r="A34" s="422"/>
      <c r="B34" s="461" t="s">
        <v>150</v>
      </c>
      <c r="C34" s="475">
        <v>12248.313</v>
      </c>
      <c r="D34" s="475">
        <v>13292.732</v>
      </c>
      <c r="E34" s="475">
        <v>13130.549</v>
      </c>
      <c r="F34" s="463">
        <v>162.183</v>
      </c>
      <c r="G34" s="464">
        <v>0.012</v>
      </c>
      <c r="H34" s="465">
        <v>13122.699</v>
      </c>
      <c r="I34" s="466">
        <v>5558.867</v>
      </c>
      <c r="J34" s="466">
        <v>1168.114</v>
      </c>
      <c r="K34" s="467">
        <v>6726.981</v>
      </c>
    </row>
    <row r="35" spans="1:11" ht="12.75">
      <c r="A35" s="422"/>
      <c r="B35" s="468" t="s">
        <v>214</v>
      </c>
      <c r="C35" s="469">
        <v>4448.073</v>
      </c>
      <c r="D35" s="469">
        <v>4527.959</v>
      </c>
      <c r="E35" s="469">
        <v>4559.172</v>
      </c>
      <c r="F35" s="470">
        <v>-31.213</v>
      </c>
      <c r="G35" s="471">
        <v>-0.007</v>
      </c>
      <c r="H35" s="472">
        <v>4744.332</v>
      </c>
      <c r="I35" s="473">
        <v>2084.957</v>
      </c>
      <c r="J35" s="473">
        <v>384.177</v>
      </c>
      <c r="K35" s="474">
        <v>2469.134</v>
      </c>
    </row>
    <row r="36" spans="1:11" ht="12.75">
      <c r="A36" s="422"/>
      <c r="B36" s="468" t="s">
        <v>215</v>
      </c>
      <c r="C36" s="469">
        <v>3341.99</v>
      </c>
      <c r="D36" s="469">
        <v>3476.988</v>
      </c>
      <c r="E36" s="469">
        <v>3401.801</v>
      </c>
      <c r="F36" s="470">
        <v>75.187</v>
      </c>
      <c r="G36" s="471">
        <v>0.022</v>
      </c>
      <c r="H36" s="472">
        <v>3696.293</v>
      </c>
      <c r="I36" s="473">
        <v>1582.056</v>
      </c>
      <c r="J36" s="473">
        <v>352.206</v>
      </c>
      <c r="K36" s="474">
        <v>1934.262</v>
      </c>
    </row>
    <row r="37" spans="1:11" ht="12.75">
      <c r="A37" s="422"/>
      <c r="B37" s="468" t="s">
        <v>216</v>
      </c>
      <c r="C37" s="469">
        <v>603.823</v>
      </c>
      <c r="D37" s="469">
        <v>607.507</v>
      </c>
      <c r="E37" s="469">
        <v>604.415</v>
      </c>
      <c r="F37" s="470">
        <v>3.092</v>
      </c>
      <c r="G37" s="471">
        <v>0.005</v>
      </c>
      <c r="H37" s="472">
        <v>651.206</v>
      </c>
      <c r="I37" s="473">
        <v>238.734</v>
      </c>
      <c r="J37" s="473">
        <v>54.752</v>
      </c>
      <c r="K37" s="474">
        <v>293.486</v>
      </c>
    </row>
    <row r="38" spans="1:11" ht="12.75">
      <c r="A38" s="422"/>
      <c r="B38" s="468" t="s">
        <v>217</v>
      </c>
      <c r="C38" s="469">
        <v>3854.427</v>
      </c>
      <c r="D38" s="469">
        <v>4680.278</v>
      </c>
      <c r="E38" s="469">
        <v>4565.161</v>
      </c>
      <c r="F38" s="470">
        <v>115.117</v>
      </c>
      <c r="G38" s="471">
        <v>0.025</v>
      </c>
      <c r="H38" s="472">
        <v>4030.868</v>
      </c>
      <c r="I38" s="474">
        <v>1653.12</v>
      </c>
      <c r="J38" s="474">
        <v>376.979</v>
      </c>
      <c r="K38" s="474">
        <v>2030.099</v>
      </c>
    </row>
    <row r="39" spans="1:11" ht="12.75">
      <c r="A39" s="422"/>
      <c r="B39" s="461" t="s">
        <v>151</v>
      </c>
      <c r="C39" s="475">
        <v>28566.054</v>
      </c>
      <c r="D39" s="475">
        <v>30266.7</v>
      </c>
      <c r="E39" s="475">
        <v>30129.205</v>
      </c>
      <c r="F39" s="463">
        <v>137.495</v>
      </c>
      <c r="G39" s="464">
        <v>0.005</v>
      </c>
      <c r="H39" s="465">
        <v>31769.791</v>
      </c>
      <c r="I39" s="466">
        <v>12816.641</v>
      </c>
      <c r="J39" s="466">
        <v>2625.056</v>
      </c>
      <c r="K39" s="467">
        <v>15441.697</v>
      </c>
    </row>
    <row r="40" spans="1:11" ht="12.75">
      <c r="A40" s="422"/>
      <c r="B40" s="468" t="s">
        <v>214</v>
      </c>
      <c r="C40" s="469">
        <v>11321.394</v>
      </c>
      <c r="D40" s="469">
        <v>11521.995</v>
      </c>
      <c r="E40" s="469">
        <v>11756.264</v>
      </c>
      <c r="F40" s="470">
        <v>-234.269</v>
      </c>
      <c r="G40" s="471">
        <v>-0.02</v>
      </c>
      <c r="H40" s="472">
        <v>12422.999</v>
      </c>
      <c r="I40" s="473">
        <v>5001.432</v>
      </c>
      <c r="J40" s="473">
        <v>1035.083</v>
      </c>
      <c r="K40" s="474">
        <v>6036.515</v>
      </c>
    </row>
    <row r="41" spans="1:11" ht="12.75">
      <c r="A41" s="422"/>
      <c r="B41" s="468" t="s">
        <v>215</v>
      </c>
      <c r="C41" s="469">
        <v>7667.281</v>
      </c>
      <c r="D41" s="469">
        <v>8353.022</v>
      </c>
      <c r="E41" s="469">
        <v>8393.477</v>
      </c>
      <c r="F41" s="470">
        <v>-40.455</v>
      </c>
      <c r="G41" s="471">
        <v>-0.005</v>
      </c>
      <c r="H41" s="472">
        <v>8184.022</v>
      </c>
      <c r="I41" s="473">
        <v>3537.825</v>
      </c>
      <c r="J41" s="473">
        <v>736.672</v>
      </c>
      <c r="K41" s="474">
        <v>4274.497</v>
      </c>
    </row>
    <row r="42" spans="1:11" ht="12.75">
      <c r="A42" s="422"/>
      <c r="B42" s="468" t="s">
        <v>216</v>
      </c>
      <c r="C42" s="469">
        <v>1082.13</v>
      </c>
      <c r="D42" s="469">
        <v>1057.461</v>
      </c>
      <c r="E42" s="469">
        <v>1046.133</v>
      </c>
      <c r="F42" s="480">
        <v>11</v>
      </c>
      <c r="G42" s="471">
        <v>0.01</v>
      </c>
      <c r="H42" s="472">
        <v>1242.42</v>
      </c>
      <c r="I42" s="473">
        <v>460.327</v>
      </c>
      <c r="J42" s="473">
        <v>89.989</v>
      </c>
      <c r="K42" s="474">
        <v>550.316</v>
      </c>
    </row>
    <row r="43" spans="1:11" ht="12.75">
      <c r="A43" s="422"/>
      <c r="B43" s="468" t="s">
        <v>217</v>
      </c>
      <c r="C43" s="469">
        <v>8495.249</v>
      </c>
      <c r="D43" s="469">
        <v>9334.222</v>
      </c>
      <c r="E43" s="469">
        <v>8933.331</v>
      </c>
      <c r="F43" s="470">
        <v>400.891</v>
      </c>
      <c r="G43" s="471">
        <v>0.043</v>
      </c>
      <c r="H43" s="472">
        <v>9920.35</v>
      </c>
      <c r="I43" s="474">
        <v>3817.057</v>
      </c>
      <c r="J43" s="474">
        <v>763.312</v>
      </c>
      <c r="K43" s="474">
        <v>4580.369</v>
      </c>
    </row>
    <row r="44" spans="1:11" ht="12.75">
      <c r="A44" s="422"/>
      <c r="B44" s="461" t="s">
        <v>152</v>
      </c>
      <c r="C44" s="475">
        <v>43703.698</v>
      </c>
      <c r="D44" s="475">
        <v>44080.706</v>
      </c>
      <c r="E44" s="475">
        <v>43667.041</v>
      </c>
      <c r="F44" s="463">
        <v>413.665</v>
      </c>
      <c r="G44" s="464">
        <v>0.009</v>
      </c>
      <c r="H44" s="465">
        <v>47934.872</v>
      </c>
      <c r="I44" s="466">
        <v>18951.284</v>
      </c>
      <c r="J44" s="466">
        <v>3994.084</v>
      </c>
      <c r="K44" s="467">
        <v>22945.368</v>
      </c>
    </row>
    <row r="45" spans="1:11" ht="12.75">
      <c r="A45" s="422"/>
      <c r="B45" s="468" t="s">
        <v>214</v>
      </c>
      <c r="C45" s="469">
        <v>15601.918</v>
      </c>
      <c r="D45" s="469">
        <v>15668.785</v>
      </c>
      <c r="E45" s="469">
        <v>15502.196</v>
      </c>
      <c r="F45" s="470">
        <v>166.589</v>
      </c>
      <c r="G45" s="471">
        <v>0.011</v>
      </c>
      <c r="H45" s="472">
        <v>16424.944</v>
      </c>
      <c r="I45" s="473">
        <v>6750.844</v>
      </c>
      <c r="J45" s="473">
        <v>1383.259</v>
      </c>
      <c r="K45" s="474">
        <v>8134.103</v>
      </c>
    </row>
    <row r="46" spans="1:11" ht="12.75">
      <c r="A46" s="422"/>
      <c r="B46" s="468" t="s">
        <v>215</v>
      </c>
      <c r="C46" s="469">
        <v>15871.676</v>
      </c>
      <c r="D46" s="469">
        <v>16029.981</v>
      </c>
      <c r="E46" s="469">
        <v>15916.962</v>
      </c>
      <c r="F46" s="470">
        <v>113.019</v>
      </c>
      <c r="G46" s="471">
        <v>0.007</v>
      </c>
      <c r="H46" s="472">
        <v>17338.111</v>
      </c>
      <c r="I46" s="473">
        <v>6891.67</v>
      </c>
      <c r="J46" s="473">
        <v>1466.972</v>
      </c>
      <c r="K46" s="474">
        <v>8358.642</v>
      </c>
    </row>
    <row r="47" spans="1:11" ht="12.75">
      <c r="A47" s="422"/>
      <c r="B47" s="468" t="s">
        <v>216</v>
      </c>
      <c r="C47" s="469">
        <v>1577.602</v>
      </c>
      <c r="D47" s="469">
        <v>1587.244</v>
      </c>
      <c r="E47" s="469">
        <v>1580.143</v>
      </c>
      <c r="F47" s="470">
        <v>7.101</v>
      </c>
      <c r="G47" s="471">
        <v>0.004</v>
      </c>
      <c r="H47" s="472">
        <v>1755.933</v>
      </c>
      <c r="I47" s="473">
        <v>725.774</v>
      </c>
      <c r="J47" s="473">
        <v>104.303</v>
      </c>
      <c r="K47" s="474">
        <v>830.077</v>
      </c>
    </row>
    <row r="48" spans="1:11" ht="12.75">
      <c r="A48" s="481"/>
      <c r="B48" s="482" t="s">
        <v>217</v>
      </c>
      <c r="C48" s="469">
        <v>10652.502</v>
      </c>
      <c r="D48" s="469">
        <v>10794.696</v>
      </c>
      <c r="E48" s="469">
        <v>10667.74</v>
      </c>
      <c r="F48" s="483">
        <v>126.956</v>
      </c>
      <c r="G48" s="484">
        <v>0.012</v>
      </c>
      <c r="H48" s="485">
        <v>12415.884</v>
      </c>
      <c r="I48" s="474">
        <v>4582.996</v>
      </c>
      <c r="J48" s="474">
        <v>1039.55</v>
      </c>
      <c r="K48" s="474">
        <v>5622.546</v>
      </c>
    </row>
    <row r="49" spans="1:11" ht="12.75">
      <c r="A49" s="422"/>
      <c r="B49" s="486" t="s">
        <v>39</v>
      </c>
      <c r="C49" s="487">
        <v>418498.898</v>
      </c>
      <c r="D49" s="487">
        <v>430859.037</v>
      </c>
      <c r="E49" s="487">
        <v>424705.438</v>
      </c>
      <c r="F49" s="488">
        <v>6153.599</v>
      </c>
      <c r="G49" s="489">
        <v>0.014</v>
      </c>
      <c r="H49" s="490">
        <v>454510.783</v>
      </c>
      <c r="I49" s="491">
        <v>180802.509</v>
      </c>
      <c r="J49" s="491">
        <v>39392.282</v>
      </c>
      <c r="K49" s="492">
        <v>220194.791</v>
      </c>
    </row>
    <row r="50" spans="1:11" ht="12.75">
      <c r="A50" s="422"/>
      <c r="B50" s="468" t="s">
        <v>214</v>
      </c>
      <c r="C50" s="469">
        <v>173456.359</v>
      </c>
      <c r="D50" s="469">
        <v>177213.948</v>
      </c>
      <c r="E50" s="469">
        <v>176427.224</v>
      </c>
      <c r="F50" s="470">
        <v>786.724</v>
      </c>
      <c r="G50" s="471">
        <v>0.004</v>
      </c>
      <c r="H50" s="472">
        <v>186146.968</v>
      </c>
      <c r="I50" s="473">
        <v>76562.052</v>
      </c>
      <c r="J50" s="473">
        <v>16158.321</v>
      </c>
      <c r="K50" s="474">
        <v>92720.373</v>
      </c>
    </row>
    <row r="51" spans="1:11" ht="12.75">
      <c r="A51" s="422"/>
      <c r="B51" s="468" t="s">
        <v>215</v>
      </c>
      <c r="C51" s="469">
        <v>129162.063</v>
      </c>
      <c r="D51" s="469">
        <v>132628.804</v>
      </c>
      <c r="E51" s="469">
        <v>130690.351</v>
      </c>
      <c r="F51" s="470">
        <v>1938.453</v>
      </c>
      <c r="G51" s="471">
        <v>0.015</v>
      </c>
      <c r="H51" s="472">
        <v>140683.965</v>
      </c>
      <c r="I51" s="473">
        <v>57422.924</v>
      </c>
      <c r="J51" s="473">
        <v>11830.869</v>
      </c>
      <c r="K51" s="474">
        <v>69253.793</v>
      </c>
    </row>
    <row r="52" spans="1:11" ht="12.75">
      <c r="A52" s="422"/>
      <c r="B52" s="468" t="s">
        <v>216</v>
      </c>
      <c r="C52" s="469">
        <v>13983.63</v>
      </c>
      <c r="D52" s="469">
        <v>14044.256</v>
      </c>
      <c r="E52" s="469">
        <v>13836.25</v>
      </c>
      <c r="F52" s="470">
        <v>208.006</v>
      </c>
      <c r="G52" s="471">
        <v>0.015</v>
      </c>
      <c r="H52" s="472">
        <v>15505.137</v>
      </c>
      <c r="I52" s="473">
        <v>5976.423</v>
      </c>
      <c r="J52" s="473">
        <v>1184.351</v>
      </c>
      <c r="K52" s="474">
        <v>7160.774</v>
      </c>
    </row>
    <row r="53" spans="1:11" ht="12.75">
      <c r="A53" s="506"/>
      <c r="B53" s="507" t="s">
        <v>217</v>
      </c>
      <c r="C53" s="508">
        <v>101896.846</v>
      </c>
      <c r="D53" s="508">
        <v>106972.029</v>
      </c>
      <c r="E53" s="508">
        <v>103751.613</v>
      </c>
      <c r="F53" s="508">
        <v>3220.416</v>
      </c>
      <c r="G53" s="509">
        <v>0.03</v>
      </c>
      <c r="H53" s="510">
        <v>112174.714</v>
      </c>
      <c r="I53" s="511">
        <v>40841.11</v>
      </c>
      <c r="J53" s="511">
        <v>10218.741</v>
      </c>
      <c r="K53" s="508">
        <v>51059.851</v>
      </c>
    </row>
    <row r="54" spans="1:11" ht="12.75">
      <c r="A54" s="448" t="s">
        <v>218</v>
      </c>
      <c r="H54" s="493"/>
      <c r="I54" s="493"/>
      <c r="J54" s="493"/>
      <c r="K54" s="493"/>
    </row>
    <row r="55" spans="1:11" ht="12.75">
      <c r="A55" s="448" t="s">
        <v>28</v>
      </c>
      <c r="H55" s="494"/>
      <c r="I55" s="493"/>
      <c r="J55" s="493"/>
      <c r="K55" s="493"/>
    </row>
  </sheetData>
  <sheetProtection/>
  <mergeCells count="2">
    <mergeCell ref="A1:I1"/>
    <mergeCell ref="H2:K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showGridLines="0" zoomScalePageLayoutView="0" workbookViewId="0" topLeftCell="A1">
      <selection activeCell="E15" sqref="E15"/>
    </sheetView>
  </sheetViews>
  <sheetFormatPr defaultColWidth="9.140625" defaultRowHeight="12.75"/>
  <cols>
    <col min="1" max="1" width="0.85546875" style="0" customWidth="1"/>
    <col min="2" max="2" width="26.421875" style="0" customWidth="1"/>
    <col min="3" max="8" width="9.28125" style="0" customWidth="1"/>
  </cols>
  <sheetData>
    <row r="1" spans="1:8" ht="12.75">
      <c r="A1" s="49" t="s">
        <v>29</v>
      </c>
      <c r="B1" s="50"/>
      <c r="C1" s="50"/>
      <c r="D1" s="50"/>
      <c r="E1" s="50"/>
      <c r="F1" s="50"/>
      <c r="G1" s="50"/>
      <c r="H1" s="50"/>
    </row>
    <row r="2" spans="1:8" ht="12.75">
      <c r="A2" s="51"/>
      <c r="B2" s="51"/>
      <c r="C2" s="52" t="s">
        <v>1</v>
      </c>
      <c r="D2" s="53" t="s">
        <v>2</v>
      </c>
      <c r="E2" s="54"/>
      <c r="F2" s="55" t="s">
        <v>3</v>
      </c>
      <c r="G2" s="52" t="s">
        <v>30</v>
      </c>
      <c r="H2" s="52" t="s">
        <v>31</v>
      </c>
    </row>
    <row r="3" spans="1:8" ht="12.75">
      <c r="A3" s="56"/>
      <c r="B3" s="57" t="s">
        <v>32</v>
      </c>
      <c r="C3" s="58" t="s">
        <v>5</v>
      </c>
      <c r="D3" s="59" t="s">
        <v>6</v>
      </c>
      <c r="E3" s="58" t="s">
        <v>7</v>
      </c>
      <c r="F3" s="512" t="s">
        <v>33</v>
      </c>
      <c r="G3" s="513"/>
      <c r="H3" s="513"/>
    </row>
    <row r="4" spans="1:8" ht="12.75">
      <c r="A4" s="60"/>
      <c r="B4" s="61" t="s">
        <v>34</v>
      </c>
      <c r="C4" s="62">
        <v>11700</v>
      </c>
      <c r="D4" s="63">
        <v>2850</v>
      </c>
      <c r="E4" s="62">
        <v>7972</v>
      </c>
      <c r="F4" s="63">
        <v>2000</v>
      </c>
      <c r="G4" s="62">
        <v>5400</v>
      </c>
      <c r="H4" s="62">
        <v>2000</v>
      </c>
    </row>
    <row r="5" spans="1:8" ht="12.75">
      <c r="A5" s="60"/>
      <c r="B5" s="64" t="s">
        <v>220</v>
      </c>
      <c r="C5" s="65">
        <v>5510</v>
      </c>
      <c r="D5" s="66">
        <v>0</v>
      </c>
      <c r="E5" s="65">
        <v>4000</v>
      </c>
      <c r="F5" s="66">
        <v>0</v>
      </c>
      <c r="G5" s="65">
        <v>0</v>
      </c>
      <c r="H5" s="65">
        <v>0</v>
      </c>
    </row>
    <row r="6" spans="1:8" ht="12.75">
      <c r="A6" s="60"/>
      <c r="B6" s="64" t="s">
        <v>35</v>
      </c>
      <c r="C6" s="65">
        <v>399</v>
      </c>
      <c r="D6" s="66">
        <v>0</v>
      </c>
      <c r="E6" s="65">
        <v>0</v>
      </c>
      <c r="F6" s="66"/>
      <c r="G6" s="65"/>
      <c r="H6" s="65"/>
    </row>
    <row r="7" spans="1:8" ht="22.5">
      <c r="A7" s="60"/>
      <c r="B7" s="67" t="s">
        <v>221</v>
      </c>
      <c r="C7" s="68">
        <v>5671</v>
      </c>
      <c r="D7" s="69">
        <v>2850</v>
      </c>
      <c r="E7" s="68">
        <v>3930</v>
      </c>
      <c r="F7" s="70">
        <v>2000</v>
      </c>
      <c r="G7" s="71">
        <v>5400</v>
      </c>
      <c r="H7" s="71">
        <v>2000</v>
      </c>
    </row>
    <row r="8" spans="1:8" ht="12.75">
      <c r="A8" s="60"/>
      <c r="B8" s="64" t="s">
        <v>222</v>
      </c>
      <c r="C8" s="71">
        <v>75</v>
      </c>
      <c r="D8" s="70">
        <v>0</v>
      </c>
      <c r="E8" s="71">
        <v>40</v>
      </c>
      <c r="F8" s="70">
        <v>0</v>
      </c>
      <c r="G8" s="71">
        <v>0</v>
      </c>
      <c r="H8" s="71">
        <v>0</v>
      </c>
    </row>
    <row r="9" spans="1:8" ht="12.75">
      <c r="A9" s="60"/>
      <c r="B9" s="64" t="s">
        <v>223</v>
      </c>
      <c r="C9" s="71">
        <v>37</v>
      </c>
      <c r="D9" s="70">
        <v>0</v>
      </c>
      <c r="E9" s="71">
        <v>0</v>
      </c>
      <c r="F9" s="70"/>
      <c r="G9" s="71"/>
      <c r="H9" s="71"/>
    </row>
    <row r="10" spans="1:8" ht="12.75">
      <c r="A10" s="60"/>
      <c r="B10" s="72" t="s">
        <v>224</v>
      </c>
      <c r="C10" s="71">
        <v>8</v>
      </c>
      <c r="D10" s="70">
        <v>0</v>
      </c>
      <c r="E10" s="71">
        <v>2</v>
      </c>
      <c r="F10" s="70">
        <v>0</v>
      </c>
      <c r="G10" s="71">
        <v>0</v>
      </c>
      <c r="H10" s="71">
        <v>0</v>
      </c>
    </row>
    <row r="11" spans="1:8" ht="12.75">
      <c r="A11" s="60"/>
      <c r="B11" s="61" t="s">
        <v>36</v>
      </c>
      <c r="C11" s="62">
        <v>-516</v>
      </c>
      <c r="D11" s="63">
        <v>0</v>
      </c>
      <c r="E11" s="62">
        <v>-311</v>
      </c>
      <c r="F11" s="63">
        <v>0</v>
      </c>
      <c r="G11" s="62">
        <v>0</v>
      </c>
      <c r="H11" s="62">
        <v>0</v>
      </c>
    </row>
    <row r="12" spans="1:8" ht="12.75">
      <c r="A12" s="60"/>
      <c r="B12" s="64" t="s">
        <v>220</v>
      </c>
      <c r="C12" s="65">
        <v>-457</v>
      </c>
      <c r="D12" s="66">
        <v>0</v>
      </c>
      <c r="E12" s="65">
        <v>-243</v>
      </c>
      <c r="F12" s="66">
        <v>0</v>
      </c>
      <c r="G12" s="65">
        <v>0</v>
      </c>
      <c r="H12" s="65">
        <v>0</v>
      </c>
    </row>
    <row r="13" spans="1:8" ht="12.75">
      <c r="A13" s="60"/>
      <c r="B13" s="67" t="s">
        <v>37</v>
      </c>
      <c r="C13" s="68">
        <v>-31</v>
      </c>
      <c r="D13" s="69">
        <v>0</v>
      </c>
      <c r="E13" s="68">
        <v>0</v>
      </c>
      <c r="F13" s="69">
        <v>0</v>
      </c>
      <c r="G13" s="68">
        <v>0</v>
      </c>
      <c r="H13" s="68">
        <v>0</v>
      </c>
    </row>
    <row r="14" spans="1:8" ht="12.75">
      <c r="A14" s="64"/>
      <c r="B14" s="64" t="s">
        <v>38</v>
      </c>
      <c r="C14" s="73">
        <v>-28</v>
      </c>
      <c r="D14" s="74">
        <v>0</v>
      </c>
      <c r="E14" s="73">
        <v>-68</v>
      </c>
      <c r="F14" s="74">
        <v>0</v>
      </c>
      <c r="G14" s="73">
        <v>0</v>
      </c>
      <c r="H14" s="73">
        <v>0</v>
      </c>
    </row>
    <row r="15" spans="1:8" ht="12.75">
      <c r="A15" s="75"/>
      <c r="B15" s="76" t="s">
        <v>39</v>
      </c>
      <c r="C15" s="77">
        <v>11184</v>
      </c>
      <c r="D15" s="78">
        <v>2850</v>
      </c>
      <c r="E15" s="77">
        <v>7661</v>
      </c>
      <c r="F15" s="78">
        <v>2000</v>
      </c>
      <c r="G15" s="77">
        <v>5400</v>
      </c>
      <c r="H15" s="77">
        <v>2000</v>
      </c>
    </row>
    <row r="16" spans="1:8" ht="12.75">
      <c r="A16" s="79" t="s">
        <v>40</v>
      </c>
      <c r="B16" s="80"/>
      <c r="C16" s="81"/>
      <c r="D16" s="81"/>
      <c r="E16" s="81"/>
      <c r="F16" s="81"/>
      <c r="G16" s="81"/>
      <c r="H16" s="81"/>
    </row>
    <row r="17" spans="1:8" ht="12.75">
      <c r="A17" s="79" t="s">
        <v>41</v>
      </c>
      <c r="B17" s="80"/>
      <c r="C17" s="82"/>
      <c r="D17" s="82"/>
      <c r="E17" s="82"/>
      <c r="F17" s="82"/>
      <c r="G17" s="82"/>
      <c r="H17" s="82"/>
    </row>
    <row r="18" spans="1:8" ht="12.75">
      <c r="A18" s="79" t="s">
        <v>42</v>
      </c>
      <c r="B18" s="83"/>
      <c r="C18" s="82"/>
      <c r="D18" s="82"/>
      <c r="E18" s="82"/>
      <c r="F18" s="82"/>
      <c r="G18" s="82"/>
      <c r="H18" s="82"/>
    </row>
    <row r="19" spans="1:8" ht="12.75">
      <c r="A19" s="83" t="s">
        <v>43</v>
      </c>
      <c r="B19" s="80"/>
      <c r="C19" s="84"/>
      <c r="D19" s="84"/>
      <c r="E19" s="84"/>
      <c r="F19" s="84"/>
      <c r="G19" s="82"/>
      <c r="H19" s="82"/>
    </row>
    <row r="20" spans="1:8" ht="12.75">
      <c r="A20" s="79" t="s">
        <v>44</v>
      </c>
      <c r="B20" s="80"/>
      <c r="C20" s="82"/>
      <c r="D20" s="82"/>
      <c r="E20" s="82"/>
      <c r="F20" s="82"/>
      <c r="G20" s="82"/>
      <c r="H20" s="82"/>
    </row>
    <row r="21" spans="1:8" ht="12.75">
      <c r="A21" s="79" t="s">
        <v>45</v>
      </c>
      <c r="B21" s="80"/>
      <c r="C21" s="82"/>
      <c r="D21" s="82"/>
      <c r="E21" s="82"/>
      <c r="F21" s="82"/>
      <c r="G21" s="82"/>
      <c r="H21" s="82"/>
    </row>
    <row r="22" spans="1:8" ht="12.75">
      <c r="A22" s="79" t="s">
        <v>46</v>
      </c>
      <c r="B22" s="80"/>
      <c r="C22" s="82"/>
      <c r="D22" s="82"/>
      <c r="E22" s="82"/>
      <c r="F22" s="82"/>
      <c r="G22" s="82"/>
      <c r="H22" s="82"/>
    </row>
    <row r="23" spans="1:8" ht="12.75">
      <c r="A23" s="85" t="s">
        <v>28</v>
      </c>
      <c r="B23" s="86"/>
      <c r="C23" s="82"/>
      <c r="D23" s="82"/>
      <c r="E23" s="82"/>
      <c r="F23" s="82"/>
      <c r="G23" s="82"/>
      <c r="H23" s="82"/>
    </row>
  </sheetData>
  <sheetProtection/>
  <mergeCells count="1">
    <mergeCell ref="F3:H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showGridLines="0" zoomScalePageLayoutView="0" workbookViewId="0" topLeftCell="A1">
      <selection activeCell="C5" sqref="C5"/>
    </sheetView>
  </sheetViews>
  <sheetFormatPr defaultColWidth="9.140625" defaultRowHeight="12.75"/>
  <cols>
    <col min="1" max="1" width="0.85546875" style="0" customWidth="1"/>
    <col min="2" max="2" width="25.57421875" style="0" customWidth="1"/>
    <col min="3" max="9" width="8.140625" style="0" customWidth="1"/>
  </cols>
  <sheetData>
    <row r="1" spans="1:9" ht="12.75">
      <c r="A1" s="514" t="s">
        <v>47</v>
      </c>
      <c r="B1" s="515"/>
      <c r="C1" s="515"/>
      <c r="D1" s="515"/>
      <c r="E1" s="515"/>
      <c r="F1" s="515"/>
      <c r="G1" s="515"/>
      <c r="H1" s="515"/>
      <c r="I1" s="515"/>
    </row>
    <row r="2" spans="1:9" ht="12.75">
      <c r="A2" s="87"/>
      <c r="B2" s="88"/>
      <c r="C2" s="89" t="s">
        <v>48</v>
      </c>
      <c r="D2" s="89" t="s">
        <v>49</v>
      </c>
      <c r="E2" s="89" t="s">
        <v>1</v>
      </c>
      <c r="F2" s="90" t="s">
        <v>2</v>
      </c>
      <c r="G2" s="89" t="s">
        <v>3</v>
      </c>
      <c r="H2" s="89" t="s">
        <v>30</v>
      </c>
      <c r="I2" s="91" t="s">
        <v>31</v>
      </c>
    </row>
    <row r="3" spans="1:9" ht="12.75">
      <c r="A3" s="92"/>
      <c r="B3" s="93" t="s">
        <v>4</v>
      </c>
      <c r="C3" s="94" t="s">
        <v>5</v>
      </c>
      <c r="D3" s="94"/>
      <c r="E3" s="95"/>
      <c r="F3" s="96" t="s">
        <v>50</v>
      </c>
      <c r="G3" s="94" t="s">
        <v>33</v>
      </c>
      <c r="H3" s="94"/>
      <c r="I3" s="94"/>
    </row>
    <row r="4" spans="1:9" ht="12.75">
      <c r="A4" s="97"/>
      <c r="B4" s="98" t="s">
        <v>51</v>
      </c>
      <c r="C4" s="99"/>
      <c r="D4" s="99"/>
      <c r="E4" s="100"/>
      <c r="F4" s="101"/>
      <c r="G4" s="99"/>
      <c r="H4" s="99"/>
      <c r="I4" s="102"/>
    </row>
    <row r="5" spans="1:9" ht="12.75">
      <c r="A5" s="97"/>
      <c r="B5" s="103" t="s">
        <v>52</v>
      </c>
      <c r="C5" s="104">
        <v>830.837</v>
      </c>
      <c r="D5" s="104">
        <v>893.43</v>
      </c>
      <c r="E5" s="104">
        <v>997.109</v>
      </c>
      <c r="F5" s="105">
        <v>1083.798</v>
      </c>
      <c r="G5" s="104">
        <v>1195.776</v>
      </c>
      <c r="H5" s="104">
        <v>1315.825</v>
      </c>
      <c r="I5" s="104">
        <v>1430.768</v>
      </c>
    </row>
    <row r="6" spans="1:9" ht="12.75">
      <c r="A6" s="46"/>
      <c r="B6" s="103" t="s">
        <v>53</v>
      </c>
      <c r="C6" s="106">
        <v>838.318</v>
      </c>
      <c r="D6" s="106">
        <v>919.075</v>
      </c>
      <c r="E6" s="106">
        <v>1006.047</v>
      </c>
      <c r="F6" s="107">
        <v>1093.141</v>
      </c>
      <c r="G6" s="106">
        <v>1171.636</v>
      </c>
      <c r="H6" s="106">
        <v>1247.098</v>
      </c>
      <c r="I6" s="106">
        <v>1323.722</v>
      </c>
    </row>
    <row r="7" spans="1:9" ht="12.75">
      <c r="A7" s="97"/>
      <c r="B7" s="108" t="s">
        <v>54</v>
      </c>
      <c r="C7" s="109">
        <v>345.885</v>
      </c>
      <c r="D7" s="109">
        <v>374.8</v>
      </c>
      <c r="E7" s="109">
        <v>407.57</v>
      </c>
      <c r="F7" s="110">
        <v>440.653</v>
      </c>
      <c r="G7" s="109">
        <v>470.61</v>
      </c>
      <c r="H7" s="109">
        <v>501.841</v>
      </c>
      <c r="I7" s="109">
        <v>533.482</v>
      </c>
    </row>
    <row r="8" spans="1:9" ht="12.75">
      <c r="A8" s="97"/>
      <c r="B8" s="108" t="s">
        <v>55</v>
      </c>
      <c r="C8" s="109">
        <v>153.791</v>
      </c>
      <c r="D8" s="109">
        <v>167.869</v>
      </c>
      <c r="E8" s="109">
        <v>177.848</v>
      </c>
      <c r="F8" s="110">
        <v>189.452</v>
      </c>
      <c r="G8" s="109">
        <v>193.773</v>
      </c>
      <c r="H8" s="109">
        <v>200.196</v>
      </c>
      <c r="I8" s="109">
        <v>212.96</v>
      </c>
    </row>
    <row r="9" spans="1:9" ht="12.75">
      <c r="A9" s="97"/>
      <c r="B9" s="108" t="s">
        <v>56</v>
      </c>
      <c r="C9" s="109">
        <v>81.684</v>
      </c>
      <c r="D9" s="109">
        <v>93.432</v>
      </c>
      <c r="E9" s="109">
        <v>107.516</v>
      </c>
      <c r="F9" s="110">
        <v>120.755</v>
      </c>
      <c r="G9" s="109">
        <v>133.309</v>
      </c>
      <c r="H9" s="109">
        <v>145.32</v>
      </c>
      <c r="I9" s="109">
        <v>155.872</v>
      </c>
    </row>
    <row r="10" spans="1:9" ht="12.75">
      <c r="A10" s="111"/>
      <c r="B10" s="112" t="s">
        <v>57</v>
      </c>
      <c r="C10" s="113">
        <v>256.958</v>
      </c>
      <c r="D10" s="113">
        <v>282.974</v>
      </c>
      <c r="E10" s="113">
        <v>313.113</v>
      </c>
      <c r="F10" s="114">
        <v>342.282</v>
      </c>
      <c r="G10" s="113">
        <v>373.944</v>
      </c>
      <c r="H10" s="113">
        <v>399.74</v>
      </c>
      <c r="I10" s="113">
        <v>421.408</v>
      </c>
    </row>
    <row r="11" spans="1:9" ht="12.75">
      <c r="A11" s="97"/>
      <c r="B11" s="115" t="s">
        <v>58</v>
      </c>
      <c r="C11" s="106">
        <v>-7.481</v>
      </c>
      <c r="D11" s="106">
        <v>-25.645</v>
      </c>
      <c r="E11" s="106">
        <v>-8.938</v>
      </c>
      <c r="F11" s="107">
        <v>-9.344</v>
      </c>
      <c r="G11" s="106">
        <v>24.14</v>
      </c>
      <c r="H11" s="106">
        <v>68.728</v>
      </c>
      <c r="I11" s="106">
        <v>107.045</v>
      </c>
    </row>
    <row r="12" spans="1:9" ht="12.75">
      <c r="A12" s="111"/>
      <c r="B12" s="116" t="s">
        <v>59</v>
      </c>
      <c r="C12" s="117">
        <v>-0.003</v>
      </c>
      <c r="D12" s="117">
        <v>-0.008</v>
      </c>
      <c r="E12" s="117">
        <v>-0.003</v>
      </c>
      <c r="F12" s="118">
        <v>-0.003</v>
      </c>
      <c r="G12" s="117">
        <v>0.006</v>
      </c>
      <c r="H12" s="117">
        <v>0.016</v>
      </c>
      <c r="I12" s="117">
        <v>0.022</v>
      </c>
    </row>
    <row r="13" spans="1:9" ht="12.75">
      <c r="A13" s="97"/>
      <c r="B13" s="115" t="s">
        <v>60</v>
      </c>
      <c r="C13" s="119"/>
      <c r="D13" s="119"/>
      <c r="E13" s="119"/>
      <c r="F13" s="120"/>
      <c r="G13" s="119"/>
      <c r="H13" s="119"/>
      <c r="I13" s="119"/>
    </row>
    <row r="14" spans="1:9" ht="12.75">
      <c r="A14" s="97"/>
      <c r="B14" s="121" t="s">
        <v>61</v>
      </c>
      <c r="C14" s="122">
        <v>0.253</v>
      </c>
      <c r="D14" s="122">
        <v>0.401</v>
      </c>
      <c r="E14" s="122">
        <v>0.939</v>
      </c>
      <c r="F14" s="123">
        <v>0.143</v>
      </c>
      <c r="G14" s="122">
        <v>0.119</v>
      </c>
      <c r="H14" s="122">
        <v>0.125</v>
      </c>
      <c r="I14" s="122">
        <v>0.132</v>
      </c>
    </row>
    <row r="15" spans="1:9" ht="12.75">
      <c r="A15" s="97"/>
      <c r="B15" s="121" t="s">
        <v>62</v>
      </c>
      <c r="C15" s="122">
        <v>62.539</v>
      </c>
      <c r="D15" s="122">
        <v>67.29</v>
      </c>
      <c r="E15" s="122">
        <v>80.298</v>
      </c>
      <c r="F15" s="123">
        <v>90.249</v>
      </c>
      <c r="G15" s="122">
        <v>97.737</v>
      </c>
      <c r="H15" s="122">
        <v>103.564</v>
      </c>
      <c r="I15" s="122">
        <v>110.637</v>
      </c>
    </row>
    <row r="16" spans="1:9" ht="12.75">
      <c r="A16" s="97"/>
      <c r="B16" s="121" t="s">
        <v>63</v>
      </c>
      <c r="C16" s="122">
        <v>49.238</v>
      </c>
      <c r="D16" s="122">
        <v>53.779</v>
      </c>
      <c r="E16" s="122">
        <v>57.212</v>
      </c>
      <c r="F16" s="123">
        <v>59.69</v>
      </c>
      <c r="G16" s="122">
        <v>66.228</v>
      </c>
      <c r="H16" s="122">
        <v>71.075</v>
      </c>
      <c r="I16" s="122">
        <v>73.654</v>
      </c>
    </row>
    <row r="17" spans="1:9" ht="12.75">
      <c r="A17" s="124"/>
      <c r="B17" s="125" t="s">
        <v>225</v>
      </c>
      <c r="C17" s="126">
        <v>-111.524</v>
      </c>
      <c r="D17" s="126">
        <v>-120.667</v>
      </c>
      <c r="E17" s="126">
        <v>-136.571</v>
      </c>
      <c r="F17" s="127">
        <v>-149.795</v>
      </c>
      <c r="G17" s="126">
        <v>-163.845</v>
      </c>
      <c r="H17" s="126">
        <v>-174.514</v>
      </c>
      <c r="I17" s="128">
        <v>-184.16</v>
      </c>
    </row>
    <row r="18" spans="1:9" ht="12.75">
      <c r="A18" s="111"/>
      <c r="B18" s="116" t="s">
        <v>59</v>
      </c>
      <c r="C18" s="117">
        <v>-0.037</v>
      </c>
      <c r="D18" s="117">
        <v>-0.038</v>
      </c>
      <c r="E18" s="117">
        <v>-0.04</v>
      </c>
      <c r="F18" s="118">
        <v>-0.04</v>
      </c>
      <c r="G18" s="117">
        <v>-0.041</v>
      </c>
      <c r="H18" s="117">
        <v>-0.04</v>
      </c>
      <c r="I18" s="117">
        <v>-0.039</v>
      </c>
    </row>
    <row r="19" spans="1:9" ht="12.75">
      <c r="A19" s="97"/>
      <c r="B19" s="129" t="s">
        <v>226</v>
      </c>
      <c r="C19" s="130">
        <v>8.211</v>
      </c>
      <c r="D19" s="130">
        <v>10.109</v>
      </c>
      <c r="E19" s="130">
        <v>10.844</v>
      </c>
      <c r="F19" s="131">
        <v>5.962</v>
      </c>
      <c r="G19" s="130">
        <v>0.227</v>
      </c>
      <c r="H19" s="130">
        <v>6.732</v>
      </c>
      <c r="I19" s="122">
        <v>3.389</v>
      </c>
    </row>
    <row r="20" spans="1:9" ht="12.75">
      <c r="A20" s="97"/>
      <c r="B20" s="132" t="s">
        <v>64</v>
      </c>
      <c r="C20" s="133">
        <v>0</v>
      </c>
      <c r="D20" s="133">
        <v>0</v>
      </c>
      <c r="E20" s="134">
        <v>0</v>
      </c>
      <c r="F20" s="134">
        <v>0</v>
      </c>
      <c r="G20" s="130">
        <v>5</v>
      </c>
      <c r="H20" s="130">
        <v>15</v>
      </c>
      <c r="I20" s="130">
        <v>45</v>
      </c>
    </row>
    <row r="21" spans="1:9" ht="12.75">
      <c r="A21" s="135"/>
      <c r="B21" s="136" t="s">
        <v>65</v>
      </c>
      <c r="C21" s="137">
        <v>-110.794</v>
      </c>
      <c r="D21" s="137">
        <v>-136.204</v>
      </c>
      <c r="E21" s="137">
        <v>-134.665</v>
      </c>
      <c r="F21" s="138">
        <v>-153.177</v>
      </c>
      <c r="G21" s="137">
        <v>-144.479</v>
      </c>
      <c r="H21" s="137">
        <v>-114.055</v>
      </c>
      <c r="I21" s="139">
        <v>-118.725</v>
      </c>
    </row>
    <row r="22" spans="1:9" ht="12.75">
      <c r="A22" s="140"/>
      <c r="B22" s="116" t="s">
        <v>59</v>
      </c>
      <c r="C22" s="141">
        <v>-0.037</v>
      </c>
      <c r="D22" s="141">
        <v>-0.043</v>
      </c>
      <c r="E22" s="141">
        <v>-0.039</v>
      </c>
      <c r="F22" s="142">
        <v>-0.041</v>
      </c>
      <c r="G22" s="141">
        <v>-0.036</v>
      </c>
      <c r="H22" s="141">
        <v>-0.026</v>
      </c>
      <c r="I22" s="141">
        <v>-0.025</v>
      </c>
    </row>
    <row r="23" spans="1:9" ht="12.75">
      <c r="A23" s="97"/>
      <c r="B23" s="143" t="s">
        <v>52</v>
      </c>
      <c r="C23" s="144">
        <v>842.338</v>
      </c>
      <c r="D23" s="144">
        <v>908.874</v>
      </c>
      <c r="E23" s="144">
        <v>1012.712</v>
      </c>
      <c r="F23" s="145">
        <v>1093.889</v>
      </c>
      <c r="G23" s="144">
        <v>1199.477</v>
      </c>
      <c r="H23" s="144">
        <v>1323.011</v>
      </c>
      <c r="I23" s="146">
        <v>1434.634</v>
      </c>
    </row>
    <row r="24" spans="1:9" ht="12.75">
      <c r="A24" s="97"/>
      <c r="B24" s="147" t="s">
        <v>66</v>
      </c>
      <c r="C24" s="148">
        <v>953.132</v>
      </c>
      <c r="D24" s="148">
        <v>1045.078</v>
      </c>
      <c r="E24" s="148">
        <v>1147.378</v>
      </c>
      <c r="F24" s="149">
        <v>1247.065</v>
      </c>
      <c r="G24" s="148">
        <v>1343.956</v>
      </c>
      <c r="H24" s="148">
        <v>1437.066</v>
      </c>
      <c r="I24" s="146">
        <v>1553.359</v>
      </c>
    </row>
    <row r="25" spans="1:9" ht="12.75">
      <c r="A25" s="97">
        <v>0.55</v>
      </c>
      <c r="B25" s="150" t="s">
        <v>227</v>
      </c>
      <c r="C25" s="151">
        <v>871.448</v>
      </c>
      <c r="D25" s="151">
        <v>951.646</v>
      </c>
      <c r="E25" s="151">
        <v>1039.861</v>
      </c>
      <c r="F25" s="152">
        <v>1126.311</v>
      </c>
      <c r="G25" s="151">
        <v>1210.647</v>
      </c>
      <c r="H25" s="151">
        <v>1291.746</v>
      </c>
      <c r="I25" s="153">
        <v>1397.487</v>
      </c>
    </row>
    <row r="26" spans="1:9" ht="12.75">
      <c r="A26" s="111"/>
      <c r="B26" s="116" t="s">
        <v>67</v>
      </c>
      <c r="C26" s="154">
        <v>81.684</v>
      </c>
      <c r="D26" s="154">
        <v>93.432</v>
      </c>
      <c r="E26" s="154">
        <v>107.516</v>
      </c>
      <c r="F26" s="155">
        <v>120.755</v>
      </c>
      <c r="G26" s="154">
        <v>133.309</v>
      </c>
      <c r="H26" s="154">
        <v>145.32</v>
      </c>
      <c r="I26" s="156">
        <v>155.872</v>
      </c>
    </row>
    <row r="27" spans="1:9" ht="12.75">
      <c r="A27" s="97"/>
      <c r="B27" s="157" t="s">
        <v>228</v>
      </c>
      <c r="C27" s="158">
        <v>-29.11</v>
      </c>
      <c r="D27" s="158">
        <v>-42.772</v>
      </c>
      <c r="E27" s="158">
        <v>-27.149</v>
      </c>
      <c r="F27" s="159">
        <v>-32.422</v>
      </c>
      <c r="G27" s="158">
        <v>-11.17</v>
      </c>
      <c r="H27" s="158">
        <v>31.266</v>
      </c>
      <c r="I27" s="160">
        <v>37.147</v>
      </c>
    </row>
    <row r="28" spans="1:9" ht="12.75">
      <c r="A28" s="161"/>
      <c r="B28" s="162" t="s">
        <v>59</v>
      </c>
      <c r="C28" s="163">
        <v>-0.01</v>
      </c>
      <c r="D28" s="163">
        <v>-0.013</v>
      </c>
      <c r="E28" s="163">
        <v>-0.008</v>
      </c>
      <c r="F28" s="164">
        <v>-0.009</v>
      </c>
      <c r="G28" s="163">
        <v>-0.003</v>
      </c>
      <c r="H28" s="163">
        <v>0.007</v>
      </c>
      <c r="I28" s="163">
        <v>0.008</v>
      </c>
    </row>
    <row r="29" spans="1:9" ht="12.75">
      <c r="A29" s="165" t="s">
        <v>68</v>
      </c>
      <c r="B29" s="166"/>
      <c r="C29" s="167"/>
      <c r="D29" s="167"/>
      <c r="E29" s="167"/>
      <c r="F29" s="167"/>
      <c r="G29" s="167"/>
      <c r="H29" s="167"/>
      <c r="I29" s="168"/>
    </row>
    <row r="30" spans="1:9" ht="12.75">
      <c r="A30" s="165" t="s">
        <v>69</v>
      </c>
      <c r="B30" s="166"/>
      <c r="C30" s="167"/>
      <c r="D30" s="167"/>
      <c r="E30" s="167"/>
      <c r="F30" s="167"/>
      <c r="G30" s="167"/>
      <c r="H30" s="167"/>
      <c r="I30" s="169"/>
    </row>
    <row r="31" spans="1:9" ht="12.75">
      <c r="A31" s="165" t="s">
        <v>70</v>
      </c>
      <c r="B31" s="166"/>
      <c r="C31" s="167"/>
      <c r="D31" s="167"/>
      <c r="E31" s="167"/>
      <c r="F31" s="167"/>
      <c r="G31" s="167"/>
      <c r="H31" s="167"/>
      <c r="I31" s="170"/>
    </row>
    <row r="32" spans="1:9" ht="12.75">
      <c r="A32" s="165" t="s">
        <v>71</v>
      </c>
      <c r="B32" s="166"/>
      <c r="C32" s="167"/>
      <c r="D32" s="167"/>
      <c r="E32" s="167"/>
      <c r="F32" s="167"/>
      <c r="G32" s="167"/>
      <c r="H32" s="167"/>
      <c r="I32" s="170"/>
    </row>
    <row r="33" spans="1:9" ht="12.75">
      <c r="A33" s="171" t="s">
        <v>28</v>
      </c>
      <c r="B33" s="166"/>
      <c r="C33" s="172"/>
      <c r="D33" s="172"/>
      <c r="E33" s="172"/>
      <c r="F33" s="172"/>
      <c r="G33" s="172"/>
      <c r="H33" s="172"/>
      <c r="I33" s="173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showGridLines="0" zoomScalePageLayoutView="0" workbookViewId="0" topLeftCell="A1">
      <selection activeCell="E25" sqref="E25"/>
    </sheetView>
  </sheetViews>
  <sheetFormatPr defaultColWidth="9.140625" defaultRowHeight="12.75"/>
  <cols>
    <col min="1" max="1" width="0.85546875" style="0" customWidth="1"/>
    <col min="2" max="2" width="28.57421875" style="0" customWidth="1"/>
    <col min="3" max="8" width="9.140625" style="0" customWidth="1"/>
  </cols>
  <sheetData>
    <row r="1" spans="1:8" ht="12.75">
      <c r="A1" s="516" t="s">
        <v>72</v>
      </c>
      <c r="B1" s="517"/>
      <c r="C1" s="517"/>
      <c r="D1" s="517"/>
      <c r="E1" s="517"/>
      <c r="F1" s="517"/>
      <c r="G1" s="517"/>
      <c r="H1" s="517"/>
    </row>
    <row r="2" spans="1:8" ht="12.75">
      <c r="A2" s="49" t="s">
        <v>73</v>
      </c>
      <c r="B2" s="50"/>
      <c r="C2" s="50"/>
      <c r="D2" s="50"/>
      <c r="E2" s="50"/>
      <c r="F2" s="50"/>
      <c r="G2" s="50"/>
      <c r="H2" s="50"/>
    </row>
    <row r="3" spans="1:8" ht="12.75">
      <c r="A3" s="51"/>
      <c r="B3" s="174"/>
      <c r="C3" s="52" t="s">
        <v>1</v>
      </c>
      <c r="D3" s="53" t="s">
        <v>2</v>
      </c>
      <c r="E3" s="54"/>
      <c r="F3" s="55" t="s">
        <v>3</v>
      </c>
      <c r="G3" s="52" t="s">
        <v>30</v>
      </c>
      <c r="H3" s="52" t="s">
        <v>31</v>
      </c>
    </row>
    <row r="4" spans="1:8" ht="12.75">
      <c r="A4" s="56"/>
      <c r="B4" s="57" t="s">
        <v>32</v>
      </c>
      <c r="C4" s="58" t="s">
        <v>5</v>
      </c>
      <c r="D4" s="59" t="s">
        <v>6</v>
      </c>
      <c r="E4" s="175" t="s">
        <v>7</v>
      </c>
      <c r="F4" s="512" t="s">
        <v>33</v>
      </c>
      <c r="G4" s="513"/>
      <c r="H4" s="513"/>
    </row>
    <row r="5" spans="1:8" ht="12.75">
      <c r="A5" s="176"/>
      <c r="B5" s="177" t="s">
        <v>229</v>
      </c>
      <c r="C5" s="178">
        <v>-161701</v>
      </c>
      <c r="D5" s="179">
        <v>-179781</v>
      </c>
      <c r="E5" s="180">
        <v>-179711</v>
      </c>
      <c r="F5" s="181">
        <v>-167187</v>
      </c>
      <c r="G5" s="181">
        <v>-139016</v>
      </c>
      <c r="H5" s="181">
        <v>-143770</v>
      </c>
    </row>
    <row r="6" spans="1:8" ht="12.75">
      <c r="A6" s="51"/>
      <c r="B6" s="51" t="s">
        <v>74</v>
      </c>
      <c r="C6" s="182"/>
      <c r="D6" s="183"/>
      <c r="E6" s="182"/>
      <c r="F6" s="183"/>
      <c r="G6" s="184"/>
      <c r="H6" s="184"/>
    </row>
    <row r="7" spans="1:8" ht="12.75">
      <c r="A7" s="60"/>
      <c r="B7" s="174" t="s">
        <v>75</v>
      </c>
      <c r="C7" s="185">
        <v>23048</v>
      </c>
      <c r="D7" s="186">
        <v>23000</v>
      </c>
      <c r="E7" s="185">
        <v>10000</v>
      </c>
      <c r="F7" s="186">
        <v>13000</v>
      </c>
      <c r="G7" s="62">
        <v>24000</v>
      </c>
      <c r="H7" s="62">
        <v>40000</v>
      </c>
    </row>
    <row r="8" spans="1:8" ht="12.75">
      <c r="A8" s="60"/>
      <c r="B8" s="187" t="s">
        <v>76</v>
      </c>
      <c r="C8" s="188">
        <v>20221</v>
      </c>
      <c r="D8" s="189">
        <v>23000</v>
      </c>
      <c r="E8" s="188">
        <v>10000</v>
      </c>
      <c r="F8" s="189">
        <v>13000</v>
      </c>
      <c r="G8" s="71">
        <v>24000</v>
      </c>
      <c r="H8" s="71">
        <v>40000</v>
      </c>
    </row>
    <row r="9" spans="1:8" ht="12.75">
      <c r="A9" s="60"/>
      <c r="B9" s="187" t="s">
        <v>77</v>
      </c>
      <c r="C9" s="188">
        <v>2827</v>
      </c>
      <c r="D9" s="189">
        <v>0</v>
      </c>
      <c r="E9" s="188">
        <v>0</v>
      </c>
      <c r="F9" s="189">
        <v>0</v>
      </c>
      <c r="G9" s="71">
        <v>0</v>
      </c>
      <c r="H9" s="71">
        <v>0</v>
      </c>
    </row>
    <row r="10" spans="1:8" ht="12.75">
      <c r="A10" s="60"/>
      <c r="B10" s="174" t="s">
        <v>78</v>
      </c>
      <c r="C10" s="185">
        <v>149414</v>
      </c>
      <c r="D10" s="186">
        <v>132098</v>
      </c>
      <c r="E10" s="185">
        <v>153926</v>
      </c>
      <c r="F10" s="186">
        <v>137712</v>
      </c>
      <c r="G10" s="62">
        <v>107694</v>
      </c>
      <c r="H10" s="62">
        <v>88845</v>
      </c>
    </row>
    <row r="11" spans="1:8" ht="12.75">
      <c r="A11" s="190"/>
      <c r="B11" s="187" t="s">
        <v>79</v>
      </c>
      <c r="C11" s="191">
        <v>172112</v>
      </c>
      <c r="D11" s="192">
        <v>167103</v>
      </c>
      <c r="E11" s="191">
        <v>187360</v>
      </c>
      <c r="F11" s="192">
        <v>165500</v>
      </c>
      <c r="G11" s="68">
        <v>165500</v>
      </c>
      <c r="H11" s="68">
        <v>176914</v>
      </c>
    </row>
    <row r="12" spans="1:8" ht="12.75">
      <c r="A12" s="190"/>
      <c r="B12" s="187" t="s">
        <v>230</v>
      </c>
      <c r="C12" s="82">
        <v>-1135</v>
      </c>
      <c r="D12" s="193">
        <v>0</v>
      </c>
      <c r="E12" s="82">
        <v>243</v>
      </c>
      <c r="F12" s="193">
        <v>0</v>
      </c>
      <c r="G12" s="194">
        <v>0</v>
      </c>
      <c r="H12" s="194">
        <v>0</v>
      </c>
    </row>
    <row r="13" spans="1:8" ht="12.75">
      <c r="A13" s="190"/>
      <c r="B13" s="187" t="s">
        <v>80</v>
      </c>
      <c r="C13" s="82">
        <v>-21563</v>
      </c>
      <c r="D13" s="193">
        <v>-35005</v>
      </c>
      <c r="E13" s="82">
        <v>-33677</v>
      </c>
      <c r="F13" s="193">
        <v>-27788</v>
      </c>
      <c r="G13" s="194">
        <v>-57806</v>
      </c>
      <c r="H13" s="194">
        <v>-88069</v>
      </c>
    </row>
    <row r="14" spans="1:8" ht="12.75">
      <c r="A14" s="190"/>
      <c r="B14" s="195" t="s">
        <v>81</v>
      </c>
      <c r="C14" s="182">
        <v>378</v>
      </c>
      <c r="D14" s="183">
        <v>1288</v>
      </c>
      <c r="E14" s="182">
        <v>8263</v>
      </c>
      <c r="F14" s="183">
        <v>5879</v>
      </c>
      <c r="G14" s="184">
        <v>3418</v>
      </c>
      <c r="H14" s="184">
        <v>12406</v>
      </c>
    </row>
    <row r="15" spans="1:8" ht="12.75">
      <c r="A15" s="190"/>
      <c r="B15" s="187" t="s">
        <v>79</v>
      </c>
      <c r="C15" s="82">
        <v>19619</v>
      </c>
      <c r="D15" s="192">
        <v>16290</v>
      </c>
      <c r="E15" s="191">
        <v>22952</v>
      </c>
      <c r="F15" s="192">
        <v>9826</v>
      </c>
      <c r="G15" s="68">
        <v>16635</v>
      </c>
      <c r="H15" s="68">
        <v>16005</v>
      </c>
    </row>
    <row r="16" spans="1:8" ht="22.5">
      <c r="A16" s="190"/>
      <c r="B16" s="196" t="s">
        <v>82</v>
      </c>
      <c r="C16" s="191">
        <v>-19241</v>
      </c>
      <c r="D16" s="192">
        <v>-15002</v>
      </c>
      <c r="E16" s="191">
        <v>-14689</v>
      </c>
      <c r="F16" s="192">
        <v>-3947</v>
      </c>
      <c r="G16" s="68">
        <v>-13217</v>
      </c>
      <c r="H16" s="68">
        <v>-3599</v>
      </c>
    </row>
    <row r="17" spans="1:8" ht="12.75">
      <c r="A17" s="86"/>
      <c r="B17" s="197" t="s">
        <v>231</v>
      </c>
      <c r="C17" s="198">
        <v>-11139</v>
      </c>
      <c r="D17" s="199">
        <v>23395</v>
      </c>
      <c r="E17" s="198">
        <v>7522</v>
      </c>
      <c r="F17" s="199">
        <v>10596</v>
      </c>
      <c r="G17" s="200">
        <v>3904</v>
      </c>
      <c r="H17" s="200">
        <v>2519</v>
      </c>
    </row>
    <row r="18" spans="1:8" ht="12.75">
      <c r="A18" s="201"/>
      <c r="B18" s="202" t="s">
        <v>39</v>
      </c>
      <c r="C18" s="203">
        <v>161701</v>
      </c>
      <c r="D18" s="204">
        <v>179781</v>
      </c>
      <c r="E18" s="203">
        <v>179711</v>
      </c>
      <c r="F18" s="204">
        <v>167187</v>
      </c>
      <c r="G18" s="204">
        <v>139016</v>
      </c>
      <c r="H18" s="204">
        <v>143770</v>
      </c>
    </row>
    <row r="19" spans="1:8" ht="12.75">
      <c r="A19" s="205" t="s">
        <v>83</v>
      </c>
      <c r="B19" s="206"/>
      <c r="C19" s="198"/>
      <c r="D19" s="200"/>
      <c r="E19" s="198"/>
      <c r="F19" s="200"/>
      <c r="G19" s="200"/>
      <c r="H19" s="200"/>
    </row>
    <row r="20" spans="1:8" ht="12.75">
      <c r="A20" s="85" t="s">
        <v>84</v>
      </c>
      <c r="B20" s="206"/>
      <c r="C20" s="198"/>
      <c r="D20" s="200"/>
      <c r="E20" s="198"/>
      <c r="F20" s="200"/>
      <c r="G20" s="200"/>
      <c r="H20" s="200"/>
    </row>
    <row r="21" spans="1:8" ht="12.75">
      <c r="A21" s="205" t="s">
        <v>85</v>
      </c>
      <c r="B21" s="207"/>
      <c r="C21" s="82"/>
      <c r="D21" s="82"/>
      <c r="E21" s="82"/>
      <c r="F21" s="82"/>
      <c r="G21" s="82"/>
      <c r="H21" s="82"/>
    </row>
    <row r="22" spans="1:8" ht="12.75">
      <c r="A22" s="205" t="s">
        <v>28</v>
      </c>
      <c r="B22" s="80"/>
      <c r="C22" s="82"/>
      <c r="D22" s="82"/>
      <c r="E22" s="82"/>
      <c r="F22" s="82"/>
      <c r="G22" s="82"/>
      <c r="H22" s="82"/>
    </row>
  </sheetData>
  <sheetProtection/>
  <mergeCells count="2">
    <mergeCell ref="A1:H1"/>
    <mergeCell ref="F4:H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showGridLines="0" zoomScalePageLayoutView="0" workbookViewId="0" topLeftCell="A1">
      <selection activeCell="L15" sqref="L15"/>
    </sheetView>
  </sheetViews>
  <sheetFormatPr defaultColWidth="9.140625" defaultRowHeight="12.75"/>
  <cols>
    <col min="1" max="1" width="0.85546875" style="0" customWidth="1"/>
    <col min="2" max="2" width="23.00390625" style="0" customWidth="1"/>
    <col min="3" max="8" width="9.8515625" style="0" customWidth="1"/>
  </cols>
  <sheetData>
    <row r="1" spans="1:8" ht="12.75">
      <c r="A1" s="514" t="s">
        <v>86</v>
      </c>
      <c r="B1" s="515"/>
      <c r="C1" s="515"/>
      <c r="D1" s="515"/>
      <c r="E1" s="515"/>
      <c r="F1" s="515"/>
      <c r="G1" s="515"/>
      <c r="H1" s="515"/>
    </row>
    <row r="2" spans="1:8" ht="12.75">
      <c r="A2" s="87"/>
      <c r="B2" s="88" t="s">
        <v>87</v>
      </c>
      <c r="C2" s="208" t="s">
        <v>1</v>
      </c>
      <c r="D2" s="518" t="s">
        <v>2</v>
      </c>
      <c r="E2" s="519"/>
      <c r="F2" s="89" t="s">
        <v>3</v>
      </c>
      <c r="G2" s="89" t="s">
        <v>30</v>
      </c>
      <c r="H2" s="91" t="s">
        <v>31</v>
      </c>
    </row>
    <row r="3" spans="1:8" ht="12.75">
      <c r="A3" s="92"/>
      <c r="B3" s="93" t="s">
        <v>4</v>
      </c>
      <c r="C3" s="95" t="s">
        <v>5</v>
      </c>
      <c r="D3" s="209" t="s">
        <v>6</v>
      </c>
      <c r="E3" s="210" t="s">
        <v>7</v>
      </c>
      <c r="F3" s="211" t="s">
        <v>33</v>
      </c>
      <c r="G3" s="212"/>
      <c r="H3" s="213"/>
    </row>
    <row r="4" spans="1:8" ht="12.75">
      <c r="A4" s="87"/>
      <c r="B4" s="214" t="s">
        <v>88</v>
      </c>
      <c r="C4" s="215"/>
      <c r="D4" s="216"/>
      <c r="E4" s="217"/>
      <c r="F4" s="218"/>
      <c r="G4" s="219"/>
      <c r="H4" s="220"/>
    </row>
    <row r="5" spans="1:8" ht="12.75">
      <c r="A5" s="87"/>
      <c r="B5" s="221" t="s">
        <v>232</v>
      </c>
      <c r="C5" s="222">
        <v>1441.1</v>
      </c>
      <c r="D5" s="223">
        <v>1630.7</v>
      </c>
      <c r="E5" s="224">
        <v>1634</v>
      </c>
      <c r="F5" s="222">
        <v>1828.5</v>
      </c>
      <c r="G5" s="222">
        <v>2014.4</v>
      </c>
      <c r="H5" s="222">
        <v>2207.2</v>
      </c>
    </row>
    <row r="6" spans="1:8" ht="12.75">
      <c r="A6" s="87"/>
      <c r="B6" s="221" t="s">
        <v>89</v>
      </c>
      <c r="C6" s="222">
        <v>-120.8</v>
      </c>
      <c r="D6" s="223">
        <v>-107.2</v>
      </c>
      <c r="E6" s="224">
        <v>-112.1</v>
      </c>
      <c r="F6" s="222">
        <v>-112.1</v>
      </c>
      <c r="G6" s="222">
        <v>-107.2</v>
      </c>
      <c r="H6" s="222">
        <v>-107.2</v>
      </c>
    </row>
    <row r="7" spans="1:8" ht="12.75">
      <c r="A7" s="87"/>
      <c r="B7" s="221" t="s">
        <v>234</v>
      </c>
      <c r="C7" s="222">
        <v>1320.3</v>
      </c>
      <c r="D7" s="223">
        <v>1523.5</v>
      </c>
      <c r="E7" s="225">
        <v>1521.9</v>
      </c>
      <c r="F7" s="226">
        <v>1716.4</v>
      </c>
      <c r="G7" s="226">
        <v>1907.2</v>
      </c>
      <c r="H7" s="226">
        <v>2100</v>
      </c>
    </row>
    <row r="8" spans="1:8" ht="12.75">
      <c r="A8" s="227"/>
      <c r="B8" s="228" t="s">
        <v>91</v>
      </c>
      <c r="C8" s="229"/>
      <c r="D8" s="230"/>
      <c r="E8" s="217"/>
      <c r="F8" s="229"/>
      <c r="G8" s="231"/>
      <c r="H8" s="232"/>
    </row>
    <row r="9" spans="1:8" ht="12.75">
      <c r="A9" s="87"/>
      <c r="B9" s="221" t="s">
        <v>232</v>
      </c>
      <c r="C9" s="222">
        <v>143.7</v>
      </c>
      <c r="D9" s="223">
        <v>147.2</v>
      </c>
      <c r="E9" s="224">
        <v>155.8</v>
      </c>
      <c r="F9" s="222">
        <v>169.6</v>
      </c>
      <c r="G9" s="222">
        <v>165.9</v>
      </c>
      <c r="H9" s="222">
        <v>172.2</v>
      </c>
    </row>
    <row r="10" spans="1:8" ht="12.75">
      <c r="A10" s="87"/>
      <c r="B10" s="221" t="s">
        <v>233</v>
      </c>
      <c r="C10" s="222">
        <v>-84.5</v>
      </c>
      <c r="D10" s="223">
        <v>-81.7</v>
      </c>
      <c r="E10" s="224">
        <v>-88.976</v>
      </c>
      <c r="F10" s="222">
        <v>-86.953</v>
      </c>
      <c r="G10" s="222">
        <v>-83.422</v>
      </c>
      <c r="H10" s="222">
        <v>-80.259</v>
      </c>
    </row>
    <row r="11" spans="1:8" ht="12.75">
      <c r="A11" s="87"/>
      <c r="B11" s="221" t="s">
        <v>90</v>
      </c>
      <c r="C11" s="222">
        <v>59.2</v>
      </c>
      <c r="D11" s="233">
        <v>65.5</v>
      </c>
      <c r="E11" s="225">
        <v>66.824</v>
      </c>
      <c r="F11" s="226">
        <v>82.647</v>
      </c>
      <c r="G11" s="226">
        <v>82.478</v>
      </c>
      <c r="H11" s="226">
        <v>91.941</v>
      </c>
    </row>
    <row r="12" spans="1:8" ht="12.75">
      <c r="A12" s="234"/>
      <c r="B12" s="235" t="s">
        <v>92</v>
      </c>
      <c r="C12" s="236">
        <v>1584.8</v>
      </c>
      <c r="D12" s="237">
        <v>1777.9</v>
      </c>
      <c r="E12" s="238">
        <v>1789.8</v>
      </c>
      <c r="F12" s="236">
        <v>1998.1</v>
      </c>
      <c r="G12" s="236">
        <v>2180.3</v>
      </c>
      <c r="H12" s="236">
        <v>2379.4</v>
      </c>
    </row>
    <row r="13" spans="1:8" ht="12.75">
      <c r="A13" s="239"/>
      <c r="B13" s="240" t="s">
        <v>93</v>
      </c>
      <c r="C13" s="241">
        <v>1379.5</v>
      </c>
      <c r="D13" s="242">
        <v>1589</v>
      </c>
      <c r="E13" s="243">
        <v>1588.724</v>
      </c>
      <c r="F13" s="241">
        <v>1799.047</v>
      </c>
      <c r="G13" s="241">
        <v>1989.678</v>
      </c>
      <c r="H13" s="241">
        <v>2191.941</v>
      </c>
    </row>
    <row r="14" spans="1:8" ht="12.75">
      <c r="A14" s="46"/>
      <c r="B14" s="244" t="s">
        <v>94</v>
      </c>
      <c r="C14" s="245"/>
      <c r="D14" s="246"/>
      <c r="E14" s="247"/>
      <c r="F14" s="99"/>
      <c r="G14" s="99"/>
      <c r="H14" s="102"/>
    </row>
    <row r="15" spans="1:8" ht="12.75">
      <c r="A15" s="97"/>
      <c r="B15" s="244" t="s">
        <v>95</v>
      </c>
      <c r="C15" s="248">
        <v>0.459</v>
      </c>
      <c r="D15" s="249">
        <v>0.469</v>
      </c>
      <c r="E15" s="250">
        <v>0.482</v>
      </c>
      <c r="F15" s="248">
        <v>0.495</v>
      </c>
      <c r="G15" s="248">
        <v>0.497</v>
      </c>
      <c r="H15" s="248">
        <v>0.498</v>
      </c>
    </row>
    <row r="16" spans="1:8" ht="12.75">
      <c r="A16" s="97"/>
      <c r="B16" s="244" t="s">
        <v>96</v>
      </c>
      <c r="C16" s="248">
        <v>0.4</v>
      </c>
      <c r="D16" s="249">
        <v>0.419</v>
      </c>
      <c r="E16" s="250">
        <v>0.428</v>
      </c>
      <c r="F16" s="248">
        <v>0.446</v>
      </c>
      <c r="G16" s="248">
        <v>0.454</v>
      </c>
      <c r="H16" s="248">
        <v>0.459</v>
      </c>
    </row>
    <row r="17" spans="1:8" ht="12.75">
      <c r="A17" s="97"/>
      <c r="B17" s="251" t="s">
        <v>97</v>
      </c>
      <c r="C17" s="252"/>
      <c r="D17" s="253"/>
      <c r="E17" s="254"/>
      <c r="F17" s="248"/>
      <c r="G17" s="248"/>
      <c r="H17" s="255"/>
    </row>
    <row r="18" spans="1:8" ht="12.75">
      <c r="A18" s="97"/>
      <c r="B18" s="244" t="s">
        <v>98</v>
      </c>
      <c r="C18" s="248">
        <v>0.091</v>
      </c>
      <c r="D18" s="256">
        <v>0.083</v>
      </c>
      <c r="E18" s="252">
        <v>0.087</v>
      </c>
      <c r="F18" s="248">
        <v>0.085</v>
      </c>
      <c r="G18" s="248">
        <v>0.076</v>
      </c>
      <c r="H18" s="255">
        <v>0.072</v>
      </c>
    </row>
    <row r="19" spans="1:8" ht="12.75">
      <c r="A19" s="97"/>
      <c r="B19" s="244" t="s">
        <v>99</v>
      </c>
      <c r="C19" s="248">
        <v>0.043</v>
      </c>
      <c r="D19" s="257">
        <v>0.041</v>
      </c>
      <c r="E19" s="252">
        <v>0.042</v>
      </c>
      <c r="F19" s="248">
        <v>0.046</v>
      </c>
      <c r="G19" s="248">
        <v>0.041</v>
      </c>
      <c r="H19" s="255">
        <v>0.042</v>
      </c>
    </row>
    <row r="20" spans="1:8" ht="12.75">
      <c r="A20" s="258" t="s">
        <v>100</v>
      </c>
      <c r="B20" s="259"/>
      <c r="C20" s="260"/>
      <c r="D20" s="260"/>
      <c r="E20" s="260"/>
      <c r="F20" s="260"/>
      <c r="G20" s="260"/>
      <c r="H20" s="261"/>
    </row>
    <row r="21" ht="12.75">
      <c r="A21" s="205" t="s">
        <v>101</v>
      </c>
    </row>
    <row r="22" spans="1:2" ht="12.75">
      <c r="A22" s="165" t="s">
        <v>102</v>
      </c>
      <c r="B22" s="262"/>
    </row>
    <row r="23" spans="1:8" ht="12.75">
      <c r="A23" s="165" t="s">
        <v>103</v>
      </c>
      <c r="B23" s="263"/>
      <c r="C23" s="264"/>
      <c r="D23" s="264"/>
      <c r="E23" s="264"/>
      <c r="F23" s="264"/>
      <c r="G23" s="264"/>
      <c r="H23" s="102"/>
    </row>
    <row r="24" spans="1:8" ht="12.75">
      <c r="A24" s="171" t="s">
        <v>28</v>
      </c>
      <c r="B24" s="46"/>
      <c r="C24" s="170"/>
      <c r="D24" s="170"/>
      <c r="E24" s="170"/>
      <c r="F24" s="170"/>
      <c r="G24" s="170"/>
      <c r="H24" s="265"/>
    </row>
  </sheetData>
  <sheetProtection/>
  <mergeCells count="2">
    <mergeCell ref="A1:H1"/>
    <mergeCell ref="D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showGridLines="0" zoomScalePageLayoutView="0" workbookViewId="0" topLeftCell="A1">
      <selection activeCell="A23" sqref="A23"/>
    </sheetView>
  </sheetViews>
  <sheetFormatPr defaultColWidth="9.140625" defaultRowHeight="12.75"/>
  <cols>
    <col min="1" max="1" width="0.85546875" style="0" customWidth="1"/>
    <col min="2" max="2" width="22.140625" style="0" customWidth="1"/>
    <col min="3" max="4" width="8.28125" style="0" customWidth="1"/>
    <col min="5" max="5" width="10.421875" style="0" customWidth="1"/>
    <col min="6" max="7" width="8.28125" style="0" customWidth="1"/>
    <col min="8" max="8" width="8.421875" style="0" customWidth="1"/>
    <col min="9" max="9" width="8.57421875" style="0" customWidth="1"/>
  </cols>
  <sheetData>
    <row r="1" spans="1:9" ht="12.75">
      <c r="A1" s="520" t="s">
        <v>104</v>
      </c>
      <c r="B1" s="517"/>
      <c r="C1" s="517"/>
      <c r="D1" s="517"/>
      <c r="E1" s="517"/>
      <c r="F1" s="517"/>
      <c r="G1" s="517"/>
      <c r="H1" s="517"/>
      <c r="I1" s="517"/>
    </row>
    <row r="2" spans="1:9" ht="12.75">
      <c r="A2" s="266" t="s">
        <v>105</v>
      </c>
      <c r="B2" s="267" t="s">
        <v>106</v>
      </c>
      <c r="C2" s="268"/>
      <c r="D2" s="268"/>
      <c r="E2" s="268"/>
      <c r="F2" s="268"/>
      <c r="G2" s="268"/>
      <c r="H2" s="268"/>
      <c r="I2" s="268"/>
    </row>
    <row r="3" spans="1:9" ht="12.75">
      <c r="A3" s="269"/>
      <c r="B3" s="269"/>
      <c r="C3" s="270" t="s">
        <v>1</v>
      </c>
      <c r="D3" s="271"/>
      <c r="E3" s="270"/>
      <c r="F3" s="270"/>
      <c r="G3" s="272" t="s">
        <v>2</v>
      </c>
      <c r="H3" s="273"/>
      <c r="I3" s="274"/>
    </row>
    <row r="4" spans="1:9" ht="56.25">
      <c r="A4" s="92"/>
      <c r="B4" s="275" t="s">
        <v>4</v>
      </c>
      <c r="C4" s="276" t="s">
        <v>107</v>
      </c>
      <c r="D4" s="277" t="s">
        <v>108</v>
      </c>
      <c r="E4" s="277" t="s">
        <v>109</v>
      </c>
      <c r="F4" s="278" t="s">
        <v>110</v>
      </c>
      <c r="G4" s="279" t="s">
        <v>107</v>
      </c>
      <c r="H4" s="276" t="s">
        <v>235</v>
      </c>
      <c r="I4" s="280" t="s">
        <v>111</v>
      </c>
    </row>
    <row r="5" spans="1:9" ht="22.5">
      <c r="A5" s="281"/>
      <c r="B5" s="282" t="s">
        <v>112</v>
      </c>
      <c r="C5" s="283">
        <v>1055.075</v>
      </c>
      <c r="D5" s="283">
        <v>1049.593</v>
      </c>
      <c r="E5" s="283">
        <v>1047.764</v>
      </c>
      <c r="F5" s="283">
        <v>1.83</v>
      </c>
      <c r="G5" s="284">
        <v>1142.562</v>
      </c>
      <c r="H5" s="283">
        <v>1136.34</v>
      </c>
      <c r="I5" s="285">
        <v>551.703</v>
      </c>
    </row>
    <row r="6" spans="1:9" ht="12.75">
      <c r="A6" s="87"/>
      <c r="B6" s="286" t="s">
        <v>113</v>
      </c>
      <c r="C6" s="287">
        <v>99.741</v>
      </c>
      <c r="D6" s="287">
        <v>100.484</v>
      </c>
      <c r="E6" s="287">
        <v>101.185</v>
      </c>
      <c r="F6" s="288">
        <v>-0.7</v>
      </c>
      <c r="G6" s="287">
        <v>114.901</v>
      </c>
      <c r="H6" s="287">
        <v>114.485</v>
      </c>
      <c r="I6" s="287">
        <v>56.563</v>
      </c>
    </row>
    <row r="7" spans="1:9" ht="12.75">
      <c r="A7" s="87"/>
      <c r="B7" s="286" t="s">
        <v>114</v>
      </c>
      <c r="C7" s="287">
        <v>337.572</v>
      </c>
      <c r="D7" s="287">
        <v>338.937</v>
      </c>
      <c r="E7" s="287">
        <v>338.937</v>
      </c>
      <c r="F7" s="289">
        <v>0</v>
      </c>
      <c r="G7" s="287">
        <v>362.468</v>
      </c>
      <c r="H7" s="287">
        <v>362.468</v>
      </c>
      <c r="I7" s="287">
        <v>181.234</v>
      </c>
    </row>
    <row r="8" spans="1:9" ht="12.75">
      <c r="A8" s="87"/>
      <c r="B8" s="290" t="s">
        <v>115</v>
      </c>
      <c r="C8" s="287">
        <v>25.049</v>
      </c>
      <c r="D8" s="287">
        <v>25.146</v>
      </c>
      <c r="E8" s="287">
        <v>24.923</v>
      </c>
      <c r="F8" s="289">
        <v>0.223</v>
      </c>
      <c r="G8" s="287">
        <v>26.844</v>
      </c>
      <c r="H8" s="287">
        <v>26.918</v>
      </c>
      <c r="I8" s="287">
        <v>11.525</v>
      </c>
    </row>
    <row r="9" spans="1:9" ht="12.75">
      <c r="A9" s="87"/>
      <c r="B9" s="291" t="s">
        <v>116</v>
      </c>
      <c r="C9" s="292">
        <v>592.712</v>
      </c>
      <c r="D9" s="292">
        <v>585.026</v>
      </c>
      <c r="E9" s="292">
        <v>582.719</v>
      </c>
      <c r="F9" s="293">
        <v>2.307</v>
      </c>
      <c r="G9" s="292">
        <v>638.349</v>
      </c>
      <c r="H9" s="292">
        <v>632.469</v>
      </c>
      <c r="I9" s="292">
        <v>302.381</v>
      </c>
    </row>
    <row r="10" spans="1:9" ht="12.75">
      <c r="A10" s="87"/>
      <c r="B10" s="294" t="s">
        <v>117</v>
      </c>
      <c r="C10" s="292"/>
      <c r="D10" s="292"/>
      <c r="E10" s="292"/>
      <c r="F10" s="293"/>
      <c r="G10" s="292"/>
      <c r="H10" s="295"/>
      <c r="I10" s="296"/>
    </row>
    <row r="11" spans="1:9" ht="12.75">
      <c r="A11" s="87"/>
      <c r="B11" s="297" t="s">
        <v>118</v>
      </c>
      <c r="C11" s="298">
        <v>111.916</v>
      </c>
      <c r="D11" s="298">
        <v>113.421</v>
      </c>
      <c r="E11" s="299">
        <v>112.011</v>
      </c>
      <c r="F11" s="288">
        <v>1.409</v>
      </c>
      <c r="G11" s="299">
        <v>120.43</v>
      </c>
      <c r="H11" s="299">
        <v>121.018</v>
      </c>
      <c r="I11" s="299">
        <v>61.011</v>
      </c>
    </row>
    <row r="12" spans="1:9" ht="12.75">
      <c r="A12" s="87"/>
      <c r="B12" s="297" t="s">
        <v>57</v>
      </c>
      <c r="C12" s="298">
        <v>402.55</v>
      </c>
      <c r="D12" s="298">
        <v>397.817</v>
      </c>
      <c r="E12" s="299">
        <v>395.108</v>
      </c>
      <c r="F12" s="299">
        <v>2.708</v>
      </c>
      <c r="G12" s="300">
        <v>433.125</v>
      </c>
      <c r="H12" s="299">
        <v>434.075</v>
      </c>
      <c r="I12" s="299">
        <v>212.877</v>
      </c>
    </row>
    <row r="13" spans="1:9" ht="12.75">
      <c r="A13" s="87"/>
      <c r="B13" s="297" t="s">
        <v>119</v>
      </c>
      <c r="C13" s="298">
        <v>14.261</v>
      </c>
      <c r="D13" s="298">
        <v>14.253</v>
      </c>
      <c r="E13" s="299">
        <v>14.059</v>
      </c>
      <c r="F13" s="299">
        <v>0.194</v>
      </c>
      <c r="G13" s="300">
        <v>17.689</v>
      </c>
      <c r="H13" s="299">
        <v>16.684</v>
      </c>
      <c r="I13" s="299">
        <v>4.625</v>
      </c>
    </row>
    <row r="14" spans="1:9" ht="12.75">
      <c r="A14" s="87"/>
      <c r="B14" s="301" t="s">
        <v>64</v>
      </c>
      <c r="C14" s="302">
        <v>4.03</v>
      </c>
      <c r="D14" s="302">
        <v>0</v>
      </c>
      <c r="E14" s="299">
        <v>0</v>
      </c>
      <c r="F14" s="299">
        <v>0</v>
      </c>
      <c r="G14" s="300">
        <v>3</v>
      </c>
      <c r="H14" s="299">
        <v>0</v>
      </c>
      <c r="I14" s="299">
        <v>0</v>
      </c>
    </row>
    <row r="15" spans="1:9" ht="22.5">
      <c r="A15" s="87"/>
      <c r="B15" s="301" t="s">
        <v>120</v>
      </c>
      <c r="C15" s="302">
        <v>0</v>
      </c>
      <c r="D15" s="299">
        <v>-3.5</v>
      </c>
      <c r="E15" s="299">
        <v>0</v>
      </c>
      <c r="F15" s="299">
        <v>-3.5</v>
      </c>
      <c r="G15" s="300">
        <v>0</v>
      </c>
      <c r="H15" s="299">
        <v>-3.65</v>
      </c>
      <c r="I15" s="299">
        <v>0</v>
      </c>
    </row>
    <row r="16" spans="1:9" ht="33.75">
      <c r="A16" s="303"/>
      <c r="B16" s="304" t="s">
        <v>121</v>
      </c>
      <c r="C16" s="305">
        <v>0</v>
      </c>
      <c r="D16" s="306">
        <v>-0.5</v>
      </c>
      <c r="E16" s="307">
        <v>0</v>
      </c>
      <c r="F16" s="306">
        <v>-0.5</v>
      </c>
      <c r="G16" s="308">
        <v>0</v>
      </c>
      <c r="H16" s="306">
        <v>-0.5</v>
      </c>
      <c r="I16" s="306">
        <v>0</v>
      </c>
    </row>
    <row r="17" spans="1:9" ht="12.75">
      <c r="A17" s="87"/>
      <c r="B17" s="309" t="s">
        <v>122</v>
      </c>
      <c r="C17" s="292">
        <v>418.499</v>
      </c>
      <c r="D17" s="310">
        <v>430.859</v>
      </c>
      <c r="E17" s="310">
        <v>424.705</v>
      </c>
      <c r="F17" s="310">
        <v>6.154</v>
      </c>
      <c r="G17" s="311">
        <v>454.511</v>
      </c>
      <c r="H17" s="312" t="s">
        <v>123</v>
      </c>
      <c r="I17" s="310">
        <v>220.195</v>
      </c>
    </row>
    <row r="18" spans="1:9" ht="12.75">
      <c r="A18" s="313"/>
      <c r="B18" s="294" t="s">
        <v>117</v>
      </c>
      <c r="C18" s="287"/>
      <c r="D18" s="287"/>
      <c r="E18" s="287"/>
      <c r="F18" s="287"/>
      <c r="G18" s="314"/>
      <c r="H18" s="315"/>
      <c r="I18" s="296"/>
    </row>
    <row r="19" spans="1:9" ht="12.75">
      <c r="A19" s="313"/>
      <c r="B19" s="297" t="s">
        <v>118</v>
      </c>
      <c r="C19" s="302">
        <v>251.657</v>
      </c>
      <c r="D19" s="302">
        <v>254.899</v>
      </c>
      <c r="E19" s="299">
        <v>254.417</v>
      </c>
      <c r="F19" s="299">
        <v>0.482</v>
      </c>
      <c r="G19" s="300">
        <v>275.265</v>
      </c>
      <c r="H19" s="299" t="s">
        <v>123</v>
      </c>
      <c r="I19" s="299">
        <v>136.051</v>
      </c>
    </row>
    <row r="20" spans="1:9" ht="12.75">
      <c r="A20" s="170"/>
      <c r="B20" s="297" t="s">
        <v>57</v>
      </c>
      <c r="C20" s="302">
        <v>57.729</v>
      </c>
      <c r="D20" s="302">
        <v>61.193</v>
      </c>
      <c r="E20" s="299">
        <v>60.515</v>
      </c>
      <c r="F20" s="299">
        <v>0.677</v>
      </c>
      <c r="G20" s="300">
        <v>62.455</v>
      </c>
      <c r="H20" s="299" t="s">
        <v>123</v>
      </c>
      <c r="I20" s="299">
        <v>31.02</v>
      </c>
    </row>
    <row r="21" spans="1:9" ht="12.75">
      <c r="A21" s="316"/>
      <c r="B21" s="317" t="s">
        <v>119</v>
      </c>
      <c r="C21" s="318">
        <v>29.1</v>
      </c>
      <c r="D21" s="318">
        <v>32.486</v>
      </c>
      <c r="E21" s="319">
        <v>30.183</v>
      </c>
      <c r="F21" s="319">
        <v>2.302</v>
      </c>
      <c r="G21" s="320">
        <v>31.364</v>
      </c>
      <c r="H21" s="319" t="s">
        <v>123</v>
      </c>
      <c r="I21" s="319">
        <v>13.265</v>
      </c>
    </row>
    <row r="22" spans="1:9" ht="12.75">
      <c r="A22" s="321" t="s">
        <v>124</v>
      </c>
      <c r="B22" s="321"/>
      <c r="C22" s="321"/>
      <c r="D22" s="321"/>
      <c r="E22" s="321"/>
      <c r="F22" s="321"/>
      <c r="G22" s="321"/>
      <c r="H22" s="321"/>
      <c r="I22" s="321"/>
    </row>
    <row r="23" spans="1:9" ht="12.75">
      <c r="A23" s="171" t="s">
        <v>28</v>
      </c>
      <c r="B23" s="88"/>
      <c r="C23" s="310"/>
      <c r="D23" s="310"/>
      <c r="E23" s="310"/>
      <c r="F23" s="310"/>
      <c r="G23" s="310"/>
      <c r="H23" s="322"/>
      <c r="I23" s="323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showGridLines="0" zoomScalePageLayoutView="0" workbookViewId="0" topLeftCell="A1">
      <selection activeCell="B21" sqref="B21"/>
    </sheetView>
  </sheetViews>
  <sheetFormatPr defaultColWidth="9.140625" defaultRowHeight="12.75"/>
  <cols>
    <col min="1" max="1" width="0.85546875" style="0" customWidth="1"/>
    <col min="2" max="2" width="22.140625" style="0" customWidth="1"/>
    <col min="3" max="9" width="8.57421875" style="0" customWidth="1"/>
  </cols>
  <sheetData>
    <row r="1" spans="1:9" ht="12.75">
      <c r="A1" s="514" t="s">
        <v>236</v>
      </c>
      <c r="B1" s="515"/>
      <c r="C1" s="515"/>
      <c r="D1" s="515"/>
      <c r="E1" s="515"/>
      <c r="F1" s="515"/>
      <c r="G1" s="515"/>
      <c r="H1" s="515"/>
      <c r="I1" s="515"/>
    </row>
    <row r="2" spans="1:9" ht="12.75">
      <c r="A2" s="1"/>
      <c r="B2" s="1"/>
      <c r="C2" s="324" t="s">
        <v>48</v>
      </c>
      <c r="D2" s="324" t="s">
        <v>49</v>
      </c>
      <c r="E2" s="324" t="s">
        <v>1</v>
      </c>
      <c r="F2" s="325" t="s">
        <v>2</v>
      </c>
      <c r="G2" s="324" t="s">
        <v>3</v>
      </c>
      <c r="H2" s="324" t="s">
        <v>30</v>
      </c>
      <c r="I2" s="324" t="s">
        <v>31</v>
      </c>
    </row>
    <row r="3" spans="1:9" ht="12.75">
      <c r="A3" s="326"/>
      <c r="B3" s="327" t="s">
        <v>4</v>
      </c>
      <c r="C3" s="328" t="s">
        <v>5</v>
      </c>
      <c r="D3" s="328"/>
      <c r="E3" s="329"/>
      <c r="F3" s="330" t="s">
        <v>7</v>
      </c>
      <c r="G3" s="329" t="s">
        <v>33</v>
      </c>
      <c r="H3" s="329"/>
      <c r="I3" s="329"/>
    </row>
    <row r="4" spans="1:9" ht="12.75">
      <c r="A4" s="331"/>
      <c r="B4" s="332" t="s">
        <v>125</v>
      </c>
      <c r="C4" s="333"/>
      <c r="D4" s="333"/>
      <c r="E4" s="334"/>
      <c r="F4" s="335"/>
      <c r="G4" s="41"/>
      <c r="H4" s="41"/>
      <c r="I4" s="41"/>
    </row>
    <row r="5" spans="1:9" ht="12.75">
      <c r="A5" s="331"/>
      <c r="B5" s="336" t="s">
        <v>126</v>
      </c>
      <c r="C5" s="337">
        <v>389.167</v>
      </c>
      <c r="D5" s="337">
        <v>419.528</v>
      </c>
      <c r="E5" s="337">
        <v>452.616</v>
      </c>
      <c r="F5" s="338">
        <v>494.722</v>
      </c>
      <c r="G5" s="337">
        <v>523.086</v>
      </c>
      <c r="H5" s="337">
        <v>553.249</v>
      </c>
      <c r="I5" s="337">
        <v>585.039</v>
      </c>
    </row>
    <row r="6" spans="1:9" ht="12.75">
      <c r="A6" s="331"/>
      <c r="B6" s="336" t="s">
        <v>127</v>
      </c>
      <c r="C6" s="337">
        <v>356.034</v>
      </c>
      <c r="D6" s="337">
        <v>381.416</v>
      </c>
      <c r="E6" s="337">
        <v>411.128</v>
      </c>
      <c r="F6" s="339">
        <v>440.229</v>
      </c>
      <c r="G6" s="337">
        <v>468.451</v>
      </c>
      <c r="H6" s="337">
        <v>496.785</v>
      </c>
      <c r="I6" s="337">
        <v>526.991</v>
      </c>
    </row>
    <row r="7" spans="1:9" ht="12.75">
      <c r="A7" s="331"/>
      <c r="B7" s="340" t="s">
        <v>128</v>
      </c>
      <c r="C7" s="133">
        <v>289.898</v>
      </c>
      <c r="D7" s="133">
        <v>311.025</v>
      </c>
      <c r="E7" s="133">
        <v>336.794</v>
      </c>
      <c r="F7" s="341">
        <v>360.236</v>
      </c>
      <c r="G7" s="133">
        <v>383.003</v>
      </c>
      <c r="H7" s="133">
        <v>405.61</v>
      </c>
      <c r="I7" s="133">
        <v>429.254</v>
      </c>
    </row>
    <row r="8" spans="1:9" ht="12.75">
      <c r="A8" s="331"/>
      <c r="B8" s="340" t="s">
        <v>129</v>
      </c>
      <c r="C8" s="133">
        <v>66.135</v>
      </c>
      <c r="D8" s="133">
        <v>70.391</v>
      </c>
      <c r="E8" s="133">
        <v>74.334</v>
      </c>
      <c r="F8" s="341">
        <v>79.993</v>
      </c>
      <c r="G8" s="133">
        <v>85.448</v>
      </c>
      <c r="H8" s="133">
        <v>91.175</v>
      </c>
      <c r="I8" s="133">
        <v>97.737</v>
      </c>
    </row>
    <row r="9" spans="1:9" ht="12.75">
      <c r="A9" s="342"/>
      <c r="B9" s="343" t="s">
        <v>130</v>
      </c>
      <c r="C9" s="102">
        <v>68.251</v>
      </c>
      <c r="D9" s="102">
        <v>76.43</v>
      </c>
      <c r="E9" s="102">
        <v>82.836</v>
      </c>
      <c r="F9" s="344">
        <v>91.054</v>
      </c>
      <c r="G9" s="102">
        <v>99.224</v>
      </c>
      <c r="H9" s="102">
        <v>103.907</v>
      </c>
      <c r="I9" s="102">
        <v>109.995</v>
      </c>
    </row>
    <row r="10" spans="1:9" ht="12.75">
      <c r="A10" s="345"/>
      <c r="B10" s="346" t="s">
        <v>128</v>
      </c>
      <c r="C10" s="133">
        <v>33.173</v>
      </c>
      <c r="D10" s="133">
        <v>37.139</v>
      </c>
      <c r="E10" s="133">
        <v>38.964</v>
      </c>
      <c r="F10" s="341">
        <v>44.49</v>
      </c>
      <c r="G10" s="133">
        <v>50.208</v>
      </c>
      <c r="H10" s="133">
        <v>52.869</v>
      </c>
      <c r="I10" s="133">
        <v>55.512</v>
      </c>
    </row>
    <row r="11" spans="1:9" ht="33.75">
      <c r="A11" s="345"/>
      <c r="B11" s="346" t="s">
        <v>131</v>
      </c>
      <c r="C11" s="133">
        <v>8.573</v>
      </c>
      <c r="D11" s="133">
        <v>9.04</v>
      </c>
      <c r="E11" s="133">
        <v>9.613</v>
      </c>
      <c r="F11" s="341">
        <v>10.19</v>
      </c>
      <c r="G11" s="133">
        <v>10.659</v>
      </c>
      <c r="H11" s="133">
        <v>11.224</v>
      </c>
      <c r="I11" s="133">
        <v>11.785</v>
      </c>
    </row>
    <row r="12" spans="1:9" ht="12.75">
      <c r="A12" s="342"/>
      <c r="B12" s="346" t="s">
        <v>129</v>
      </c>
      <c r="C12" s="133">
        <v>26.505</v>
      </c>
      <c r="D12" s="133">
        <v>30.251</v>
      </c>
      <c r="E12" s="133">
        <v>34.258</v>
      </c>
      <c r="F12" s="341">
        <v>36.373</v>
      </c>
      <c r="G12" s="133">
        <v>38.358</v>
      </c>
      <c r="H12" s="133">
        <v>39.814</v>
      </c>
      <c r="I12" s="133">
        <v>42.698</v>
      </c>
    </row>
    <row r="13" spans="1:9" ht="12.75">
      <c r="A13" s="347"/>
      <c r="B13" s="348" t="s">
        <v>39</v>
      </c>
      <c r="C13" s="349">
        <v>813.451</v>
      </c>
      <c r="D13" s="349">
        <v>877.374</v>
      </c>
      <c r="E13" s="349">
        <v>946.579</v>
      </c>
      <c r="F13" s="350">
        <v>1026.005</v>
      </c>
      <c r="G13" s="349">
        <v>1090.761</v>
      </c>
      <c r="H13" s="349">
        <v>1153.94</v>
      </c>
      <c r="I13" s="349">
        <v>1222.025</v>
      </c>
    </row>
    <row r="14" spans="1:9" ht="12.75">
      <c r="A14" s="342"/>
      <c r="B14" s="351" t="s">
        <v>132</v>
      </c>
      <c r="C14" s="41"/>
      <c r="D14" s="41"/>
      <c r="E14" s="41"/>
      <c r="F14" s="335"/>
      <c r="G14" s="41"/>
      <c r="H14" s="41"/>
      <c r="I14" s="41"/>
    </row>
    <row r="15" spans="1:9" ht="12.75">
      <c r="A15" s="342"/>
      <c r="B15" s="352" t="s">
        <v>126</v>
      </c>
      <c r="C15" s="353">
        <v>0.478</v>
      </c>
      <c r="D15" s="353">
        <v>0.478</v>
      </c>
      <c r="E15" s="353">
        <v>0.478</v>
      </c>
      <c r="F15" s="354">
        <v>0.482</v>
      </c>
      <c r="G15" s="353">
        <v>0.48</v>
      </c>
      <c r="H15" s="353">
        <v>0.479</v>
      </c>
      <c r="I15" s="353">
        <v>0.479</v>
      </c>
    </row>
    <row r="16" spans="1:9" ht="12.75">
      <c r="A16" s="342"/>
      <c r="B16" s="352" t="s">
        <v>127</v>
      </c>
      <c r="C16" s="353">
        <v>0.438</v>
      </c>
      <c r="D16" s="353">
        <v>0.435</v>
      </c>
      <c r="E16" s="353">
        <v>0.434</v>
      </c>
      <c r="F16" s="354">
        <v>0.429</v>
      </c>
      <c r="G16" s="353">
        <v>0.429</v>
      </c>
      <c r="H16" s="353">
        <v>0.431</v>
      </c>
      <c r="I16" s="353">
        <v>0.431</v>
      </c>
    </row>
    <row r="17" spans="1:9" ht="12.75">
      <c r="A17" s="355"/>
      <c r="B17" s="356" t="s">
        <v>130</v>
      </c>
      <c r="C17" s="357">
        <v>0.084</v>
      </c>
      <c r="D17" s="357">
        <v>0.087</v>
      </c>
      <c r="E17" s="357">
        <v>0.088</v>
      </c>
      <c r="F17" s="358">
        <v>0.089</v>
      </c>
      <c r="G17" s="357">
        <v>0.091</v>
      </c>
      <c r="H17" s="357">
        <v>0.09</v>
      </c>
      <c r="I17" s="357">
        <v>0.09</v>
      </c>
    </row>
    <row r="18" spans="1:9" ht="10.5" customHeight="1">
      <c r="A18" s="359" t="s">
        <v>133</v>
      </c>
      <c r="B18" s="360"/>
      <c r="C18" s="361"/>
      <c r="D18" s="361"/>
      <c r="E18" s="361"/>
      <c r="F18" s="345"/>
      <c r="G18" s="361"/>
      <c r="H18" s="361"/>
      <c r="I18" s="361"/>
    </row>
    <row r="19" ht="10.5" customHeight="1">
      <c r="A19" s="171" t="s">
        <v>28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"/>
  <sheetViews>
    <sheetView showGridLines="0" zoomScalePageLayoutView="0" workbookViewId="0" topLeftCell="A1">
      <selection activeCell="J19" sqref="J19"/>
    </sheetView>
  </sheetViews>
  <sheetFormatPr defaultColWidth="9.140625" defaultRowHeight="12.75"/>
  <cols>
    <col min="1" max="1" width="0.85546875" style="0" customWidth="1"/>
    <col min="2" max="2" width="24.7109375" style="0" customWidth="1"/>
    <col min="3" max="5" width="10.7109375" style="0" customWidth="1"/>
  </cols>
  <sheetData>
    <row r="1" spans="1:6" ht="12.75" customHeight="1">
      <c r="A1" s="521" t="s">
        <v>134</v>
      </c>
      <c r="B1" s="521"/>
      <c r="C1" s="521"/>
      <c r="D1" s="521"/>
      <c r="E1" s="521"/>
      <c r="F1" s="527"/>
    </row>
    <row r="2" spans="1:6" ht="12.75">
      <c r="A2" s="362"/>
      <c r="B2" s="363" t="s">
        <v>135</v>
      </c>
      <c r="C2" s="50"/>
      <c r="D2" s="50"/>
      <c r="E2" s="50"/>
      <c r="F2" s="495"/>
    </row>
    <row r="3" spans="1:6" ht="12.75">
      <c r="A3" s="269"/>
      <c r="B3" s="364"/>
      <c r="C3" s="365" t="str">
        <f>Year5</f>
        <v>2014/15</v>
      </c>
      <c r="D3" s="366" t="str">
        <f>Year6</f>
        <v>2015/16</v>
      </c>
      <c r="E3" s="365" t="str">
        <f>Year7</f>
        <v>2016/17</v>
      </c>
      <c r="F3" s="528"/>
    </row>
    <row r="4" spans="1:6" ht="12.75" customHeight="1">
      <c r="A4" s="303"/>
      <c r="B4" s="367" t="s">
        <v>4</v>
      </c>
      <c r="C4" s="276" t="s">
        <v>7</v>
      </c>
      <c r="D4" s="522" t="s">
        <v>136</v>
      </c>
      <c r="E4" s="531"/>
      <c r="F4" s="89"/>
    </row>
    <row r="5" spans="1:6" ht="12.75">
      <c r="A5" s="342"/>
      <c r="B5" s="368" t="s">
        <v>137</v>
      </c>
      <c r="C5" s="369"/>
      <c r="D5" s="370"/>
      <c r="E5" s="12"/>
      <c r="F5" s="12"/>
    </row>
    <row r="6" spans="1:6" ht="12.75">
      <c r="A6" s="371"/>
      <c r="B6" s="368" t="s">
        <v>138</v>
      </c>
      <c r="C6" s="372">
        <f>'[2]out. PFS link sheet'!F71/1000-2.45</f>
        <v>-2.015159</v>
      </c>
      <c r="D6" s="373">
        <f>'[2]out. PFS link sheet'!G71/1000</f>
        <v>-4.323346</v>
      </c>
      <c r="E6" s="372">
        <f>'[2]out. PFS link sheet'!H71/1000</f>
        <v>-5.177448999999999</v>
      </c>
      <c r="F6" s="372"/>
    </row>
    <row r="7" spans="1:6" ht="12.75">
      <c r="A7" s="351"/>
      <c r="B7" s="374" t="s">
        <v>117</v>
      </c>
      <c r="C7" s="375"/>
      <c r="D7" s="376"/>
      <c r="E7" s="377"/>
      <c r="F7" s="377"/>
    </row>
    <row r="8" spans="1:6" ht="12.75">
      <c r="A8" s="351"/>
      <c r="B8" s="297" t="s">
        <v>237</v>
      </c>
      <c r="C8" s="377">
        <f>'[3]Indirect grants'!B3/1000000</f>
        <v>-0.772676</v>
      </c>
      <c r="D8" s="378">
        <f>'[3]Indirect grants'!C3/1000000</f>
        <v>-0.322319</v>
      </c>
      <c r="E8" s="377">
        <f>'[3]Indirect grants'!D3/1000000</f>
        <v>-0.446284</v>
      </c>
      <c r="F8" s="377"/>
    </row>
    <row r="9" spans="1:6" ht="22.5">
      <c r="A9" s="351"/>
      <c r="B9" s="301" t="s">
        <v>248</v>
      </c>
      <c r="C9" s="377">
        <f>'[3]Indirect grants'!B4/1000000</f>
        <v>0.053163</v>
      </c>
      <c r="D9" s="378">
        <f>'[3]Indirect grants'!C4/1000000</f>
        <v>0.7</v>
      </c>
      <c r="E9" s="377">
        <f>'[3]Indirect grants'!D4/1000000</f>
        <v>0.7</v>
      </c>
      <c r="F9" s="377"/>
    </row>
    <row r="10" spans="1:6" ht="12.75">
      <c r="A10" s="371"/>
      <c r="B10" s="368" t="s">
        <v>139</v>
      </c>
      <c r="C10" s="372">
        <f>C11+C12</f>
        <v>0.669403</v>
      </c>
      <c r="D10" s="379">
        <f>D11+D12</f>
        <v>-4.03615</v>
      </c>
      <c r="E10" s="380">
        <f>E11+E12</f>
        <v>-6.025881</v>
      </c>
      <c r="F10" s="380"/>
    </row>
    <row r="11" spans="1:6" ht="12.75">
      <c r="A11" s="342"/>
      <c r="B11" s="381" t="s">
        <v>128</v>
      </c>
      <c r="C11" s="382">
        <f>'[2]out. PFS link sheet'!F73/1000</f>
        <v>0</v>
      </c>
      <c r="D11" s="383">
        <f>'[2]out. PFS link sheet'!G73/1000</f>
        <v>-2.630935</v>
      </c>
      <c r="E11" s="382">
        <f>'[2]out. PFS link sheet'!H73/1000</f>
        <v>-3.9597330000000004</v>
      </c>
      <c r="F11" s="382"/>
    </row>
    <row r="12" spans="1:6" ht="12.75">
      <c r="A12" s="342"/>
      <c r="B12" s="381" t="s">
        <v>129</v>
      </c>
      <c r="C12" s="382">
        <f>'[2]out. PFS link sheet'!F74/1000</f>
        <v>0.669403</v>
      </c>
      <c r="D12" s="383">
        <f>'[2]out. PFS link sheet'!G74/1000</f>
        <v>-1.4052149999999999</v>
      </c>
      <c r="E12" s="382">
        <f>'[2]out. PFS link sheet'!H74/1000</f>
        <v>-2.066148</v>
      </c>
      <c r="F12" s="382"/>
    </row>
    <row r="13" spans="1:6" ht="12.75">
      <c r="A13" s="371"/>
      <c r="B13" s="368" t="s">
        <v>140</v>
      </c>
      <c r="C13" s="372">
        <f>'[2]out. PFS link sheet'!F75/1000-1.7</f>
        <v>-1.461377</v>
      </c>
      <c r="D13" s="384">
        <f>'[2]out. PFS link sheet'!G75/1000</f>
        <v>-0.822996</v>
      </c>
      <c r="E13" s="372">
        <f>'[2]out. PFS link sheet'!H75/1000</f>
        <v>-1.280086</v>
      </c>
      <c r="F13" s="372"/>
    </row>
    <row r="14" spans="1:6" ht="12.75">
      <c r="A14" s="385"/>
      <c r="B14" s="385" t="s">
        <v>39</v>
      </c>
      <c r="C14" s="386">
        <f>C6+C10+C13</f>
        <v>-2.8071330000000003</v>
      </c>
      <c r="D14" s="387">
        <f>D6+D10+D13</f>
        <v>-9.182492</v>
      </c>
      <c r="E14" s="388">
        <f>E6+E10+E13</f>
        <v>-12.483416</v>
      </c>
      <c r="F14" s="529"/>
    </row>
    <row r="15" spans="1:6" ht="12.75">
      <c r="A15" s="321" t="s">
        <v>141</v>
      </c>
      <c r="B15" s="389"/>
      <c r="C15" s="299"/>
      <c r="D15" s="299"/>
      <c r="E15" s="287"/>
      <c r="F15" s="287"/>
    </row>
    <row r="16" spans="1:6" ht="12.75">
      <c r="A16" s="321" t="s">
        <v>142</v>
      </c>
      <c r="B16" s="390"/>
      <c r="C16" s="287"/>
      <c r="D16" s="287"/>
      <c r="E16" s="287"/>
      <c r="F16" s="287"/>
    </row>
    <row r="17" spans="1:6" ht="12.75">
      <c r="A17" s="321" t="s">
        <v>28</v>
      </c>
      <c r="B17" s="391"/>
      <c r="C17" s="287"/>
      <c r="D17" s="287"/>
      <c r="E17" s="287"/>
      <c r="F17" s="287"/>
    </row>
    <row r="18" spans="1:6" ht="12.75">
      <c r="A18" s="87"/>
      <c r="B18" s="530"/>
      <c r="C18" s="310"/>
      <c r="D18" s="310"/>
      <c r="E18" s="310"/>
      <c r="F18" s="310"/>
    </row>
  </sheetData>
  <sheetProtection/>
  <mergeCells count="2">
    <mergeCell ref="A1:E1"/>
    <mergeCell ref="D4:E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"/>
  <sheetViews>
    <sheetView showGridLines="0" zoomScalePageLayoutView="0" workbookViewId="0" topLeftCell="A1">
      <selection activeCell="G24" sqref="G24"/>
    </sheetView>
  </sheetViews>
  <sheetFormatPr defaultColWidth="9.140625" defaultRowHeight="12.75"/>
  <cols>
    <col min="1" max="1" width="0.85546875" style="0" customWidth="1"/>
    <col min="2" max="2" width="18.7109375" style="0" customWidth="1"/>
    <col min="3" max="6" width="9.57421875" style="0" customWidth="1"/>
  </cols>
  <sheetData>
    <row r="1" spans="1:6" ht="12.75">
      <c r="A1" s="514" t="s">
        <v>143</v>
      </c>
      <c r="B1" s="515"/>
      <c r="C1" s="515"/>
      <c r="D1" s="515"/>
      <c r="E1" s="515"/>
      <c r="F1" s="515"/>
    </row>
    <row r="2" spans="1:6" ht="12.75">
      <c r="A2" s="392"/>
      <c r="B2" s="392"/>
      <c r="C2" s="393" t="s">
        <v>2</v>
      </c>
      <c r="D2" s="394" t="s">
        <v>3</v>
      </c>
      <c r="E2" s="395" t="s">
        <v>30</v>
      </c>
      <c r="F2" s="396" t="s">
        <v>31</v>
      </c>
    </row>
    <row r="3" spans="1:6" ht="12.75">
      <c r="A3" s="397"/>
      <c r="B3" s="398" t="s">
        <v>32</v>
      </c>
      <c r="C3" s="399"/>
      <c r="D3" s="400"/>
      <c r="E3" s="399"/>
      <c r="F3" s="401"/>
    </row>
    <row r="4" spans="1:6" ht="12.75">
      <c r="A4" s="331"/>
      <c r="B4" s="402" t="s">
        <v>144</v>
      </c>
      <c r="C4" s="403">
        <v>51699.558</v>
      </c>
      <c r="D4" s="404">
        <v>54356.408</v>
      </c>
      <c r="E4" s="403">
        <v>57414.665</v>
      </c>
      <c r="F4" s="405">
        <v>60118.028</v>
      </c>
    </row>
    <row r="5" spans="1:6" ht="12.75">
      <c r="A5" s="331"/>
      <c r="B5" s="402" t="s">
        <v>145</v>
      </c>
      <c r="C5" s="403">
        <v>20661.38</v>
      </c>
      <c r="D5" s="406">
        <v>21775.257</v>
      </c>
      <c r="E5" s="403">
        <v>22793.997</v>
      </c>
      <c r="F5" s="403">
        <v>23998.895</v>
      </c>
    </row>
    <row r="6" spans="1:6" ht="12.75">
      <c r="A6" s="331"/>
      <c r="B6" s="402" t="s">
        <v>146</v>
      </c>
      <c r="C6" s="403">
        <v>68152.768</v>
      </c>
      <c r="D6" s="406">
        <v>73484.102</v>
      </c>
      <c r="E6" s="403">
        <v>78310.817</v>
      </c>
      <c r="F6" s="403">
        <v>83679.358</v>
      </c>
    </row>
    <row r="7" spans="1:6" ht="12.75">
      <c r="A7" s="331"/>
      <c r="B7" s="402" t="s">
        <v>147</v>
      </c>
      <c r="C7" s="403">
        <v>77854.535</v>
      </c>
      <c r="D7" s="406">
        <v>82325.954</v>
      </c>
      <c r="E7" s="403">
        <v>86960.872</v>
      </c>
      <c r="F7" s="403">
        <v>91509.044</v>
      </c>
    </row>
    <row r="8" spans="1:6" ht="12.75">
      <c r="A8" s="331"/>
      <c r="B8" s="402" t="s">
        <v>148</v>
      </c>
      <c r="C8" s="403">
        <v>43053.38</v>
      </c>
      <c r="D8" s="406">
        <v>45411.595</v>
      </c>
      <c r="E8" s="403">
        <v>48156.693</v>
      </c>
      <c r="F8" s="403">
        <v>50539.577</v>
      </c>
    </row>
    <row r="9" spans="1:6" ht="12.75">
      <c r="A9" s="331"/>
      <c r="B9" s="402" t="s">
        <v>149</v>
      </c>
      <c r="C9" s="403">
        <v>29155.15</v>
      </c>
      <c r="D9" s="406">
        <v>31053.695</v>
      </c>
      <c r="E9" s="403">
        <v>32996.259</v>
      </c>
      <c r="F9" s="403">
        <v>35139.765</v>
      </c>
    </row>
    <row r="10" spans="1:6" ht="12.75">
      <c r="A10" s="331"/>
      <c r="B10" s="402" t="s">
        <v>150</v>
      </c>
      <c r="C10" s="403">
        <v>9608.088</v>
      </c>
      <c r="D10" s="406">
        <v>10144.51</v>
      </c>
      <c r="E10" s="403">
        <v>10737.424</v>
      </c>
      <c r="F10" s="403">
        <v>11404.189</v>
      </c>
    </row>
    <row r="11" spans="1:6" ht="12.75">
      <c r="A11" s="331"/>
      <c r="B11" s="402" t="s">
        <v>151</v>
      </c>
      <c r="C11" s="403">
        <v>24502.01</v>
      </c>
      <c r="D11" s="406">
        <v>26172.796</v>
      </c>
      <c r="E11" s="403">
        <v>27699.211</v>
      </c>
      <c r="F11" s="403">
        <v>29516.887</v>
      </c>
    </row>
    <row r="12" spans="1:6" ht="12.75">
      <c r="A12" s="331"/>
      <c r="B12" s="402" t="s">
        <v>152</v>
      </c>
      <c r="C12" s="403">
        <v>35548.734</v>
      </c>
      <c r="D12" s="407">
        <v>38278.757</v>
      </c>
      <c r="E12" s="403">
        <v>40539.899</v>
      </c>
      <c r="F12" s="403">
        <v>43348.702</v>
      </c>
    </row>
    <row r="13" spans="1:6" ht="12.75">
      <c r="A13" s="408"/>
      <c r="B13" s="409" t="s">
        <v>39</v>
      </c>
      <c r="C13" s="410">
        <v>360235.603</v>
      </c>
      <c r="D13" s="411">
        <v>383003.074</v>
      </c>
      <c r="E13" s="410">
        <v>405609.837</v>
      </c>
      <c r="F13" s="410">
        <v>429254.445</v>
      </c>
    </row>
    <row r="14" spans="1:6" ht="12.75">
      <c r="A14" s="412" t="s">
        <v>28</v>
      </c>
      <c r="B14" s="413"/>
      <c r="C14" s="403"/>
      <c r="D14" s="403"/>
      <c r="E14" s="403"/>
      <c r="F14" s="403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1686</dc:creator>
  <cp:keywords/>
  <dc:description/>
  <cp:lastModifiedBy>Jacques Engelbrecht</cp:lastModifiedBy>
  <dcterms:created xsi:type="dcterms:W3CDTF">2014-10-17T13:44:47Z</dcterms:created>
  <dcterms:modified xsi:type="dcterms:W3CDTF">2014-10-29T10:03:53Z</dcterms:modified>
  <cp:category/>
  <cp:version/>
  <cp:contentType/>
  <cp:contentStatus/>
</cp:coreProperties>
</file>